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e16ac3a9046c05/Documents/"/>
    </mc:Choice>
  </mc:AlternateContent>
  <xr:revisionPtr revIDLastSave="19" documentId="8_{8DEAFD20-30BD-4771-9E9D-B8D455463E0A}" xr6:coauthVersionLast="47" xr6:coauthVersionMax="47" xr10:uidLastSave="{9163CFA0-0F8B-4D8E-82B4-492FB4251549}"/>
  <bookViews>
    <workbookView xWindow="-120" yWindow="-120" windowWidth="38640" windowHeight="21240" xr2:uid="{00000000-000D-0000-FFFF-FFFF00000000}"/>
  </bookViews>
  <sheets>
    <sheet name="Outcomes based on Goals" sheetId="6" r:id="rId1"/>
    <sheet name="Theatre Outcomes by Launch Date" sheetId="4" r:id="rId2"/>
    <sheet name="KickStarter_Challenge.xlsx" sheetId="1" r:id="rId3"/>
  </sheets>
  <definedNames>
    <definedName name="_xlnm._FilterDatabase" localSheetId="2" hidden="1">KickStarter_Challenge.xlsx!$A$1:$S$4115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4" i="6"/>
  <c r="B3" i="6"/>
  <c r="F13" i="6"/>
  <c r="G13" i="6"/>
  <c r="E2" i="6"/>
  <c r="B2" i="6"/>
  <c r="B13" i="6"/>
  <c r="C2" i="6"/>
  <c r="C13" i="6"/>
  <c r="D2" i="6"/>
  <c r="D13" i="6"/>
  <c r="Q4" i="1"/>
  <c r="Q3" i="1"/>
  <c r="S3" i="1" s="1"/>
  <c r="S4" i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2" i="1"/>
  <c r="S2" i="1" s="1"/>
  <c r="R2016" i="1"/>
  <c r="R1014" i="1"/>
  <c r="R1973" i="1"/>
  <c r="R2078" i="1"/>
  <c r="R1950" i="1"/>
  <c r="R2015" i="1"/>
  <c r="R1480" i="1"/>
  <c r="R1980" i="1"/>
  <c r="R1975" i="1"/>
  <c r="R2066" i="1"/>
  <c r="R1517" i="1"/>
  <c r="R2013" i="1"/>
  <c r="R2072" i="1"/>
  <c r="R1956" i="1"/>
  <c r="R1947" i="1"/>
  <c r="R2645" i="1"/>
  <c r="R1943" i="1"/>
  <c r="R1946" i="1"/>
  <c r="R2613" i="1"/>
  <c r="R2036" i="1"/>
  <c r="R644" i="1"/>
  <c r="R2199" i="1"/>
  <c r="R2252" i="1"/>
  <c r="R1966" i="1"/>
  <c r="R1981" i="1"/>
  <c r="R2003" i="1"/>
  <c r="R1968" i="1"/>
  <c r="R1919" i="1"/>
  <c r="R2189" i="1"/>
  <c r="R1979" i="1"/>
  <c r="R2227" i="1"/>
  <c r="R2021" i="1"/>
  <c r="R2329" i="1"/>
  <c r="R2272" i="1"/>
  <c r="R1982" i="1"/>
  <c r="R2054" i="1"/>
  <c r="R1958" i="1"/>
  <c r="R373" i="1"/>
  <c r="R1945" i="1"/>
  <c r="R2041" i="1"/>
  <c r="R2985" i="1"/>
  <c r="R328" i="1"/>
  <c r="R2037" i="1"/>
  <c r="R2077" i="1"/>
  <c r="R1957" i="1"/>
  <c r="R2025" i="1"/>
  <c r="R2027" i="1"/>
  <c r="R2715" i="1"/>
  <c r="R2075" i="1"/>
  <c r="R2011" i="1"/>
  <c r="R206" i="1"/>
  <c r="R1007" i="1"/>
  <c r="R271" i="1"/>
  <c r="R1970" i="1"/>
  <c r="R300" i="1"/>
  <c r="R1467" i="1"/>
  <c r="R2244" i="1"/>
  <c r="R2194" i="1"/>
  <c r="R2050" i="1"/>
  <c r="R2024" i="1"/>
  <c r="R2008" i="1"/>
  <c r="R391" i="1"/>
  <c r="R2029" i="1"/>
  <c r="R2006" i="1"/>
  <c r="R282" i="1"/>
  <c r="R1971" i="1"/>
  <c r="R691" i="1"/>
  <c r="R2064" i="1"/>
  <c r="R334" i="1"/>
  <c r="R3036" i="1"/>
  <c r="R1963" i="1"/>
  <c r="R2626" i="1"/>
  <c r="R2004" i="1"/>
  <c r="R2607" i="1"/>
  <c r="R701" i="1"/>
  <c r="R2611" i="1"/>
  <c r="R1953" i="1"/>
  <c r="R655" i="1"/>
  <c r="R2247" i="1"/>
  <c r="R2728" i="1"/>
  <c r="R2338" i="1"/>
  <c r="R2049" i="1"/>
  <c r="R3840" i="1"/>
  <c r="R1960" i="1"/>
  <c r="R3559" i="1"/>
  <c r="R261" i="1"/>
  <c r="R980" i="1"/>
  <c r="R1952" i="1"/>
  <c r="R2012" i="1"/>
  <c r="R2622" i="1"/>
  <c r="R2187" i="1"/>
  <c r="R2712" i="1"/>
  <c r="R2018" i="1"/>
  <c r="R1503" i="1"/>
  <c r="R250" i="1"/>
  <c r="R3125" i="1"/>
  <c r="R1338" i="1"/>
  <c r="R1962" i="1"/>
  <c r="R389" i="1"/>
  <c r="R1313" i="1"/>
  <c r="R2067" i="1"/>
  <c r="R2312" i="1"/>
  <c r="R2074" i="1"/>
  <c r="R330" i="1"/>
  <c r="R1027" i="1"/>
  <c r="R2058" i="1"/>
  <c r="R294" i="1"/>
  <c r="R2269" i="1"/>
  <c r="R2034" i="1"/>
  <c r="R1976" i="1"/>
  <c r="R646" i="1"/>
  <c r="R2032" i="1"/>
  <c r="R1969" i="1"/>
  <c r="R2739" i="1"/>
  <c r="R2341" i="1"/>
  <c r="R1308" i="1"/>
  <c r="R279" i="1"/>
  <c r="R1954" i="1"/>
  <c r="R2195" i="1"/>
  <c r="R297" i="1"/>
  <c r="R2020" i="1"/>
  <c r="R1683" i="1"/>
  <c r="R1535" i="1"/>
  <c r="R1750" i="1"/>
  <c r="R2071" i="1"/>
  <c r="R2239" i="1"/>
  <c r="R355" i="1"/>
  <c r="R1524" i="1"/>
  <c r="R2998" i="1"/>
  <c r="R2033" i="1"/>
  <c r="R2051" i="1"/>
  <c r="R1252" i="1"/>
  <c r="R1482" i="1"/>
  <c r="R2727" i="1"/>
  <c r="R2079" i="1"/>
  <c r="R260" i="1"/>
  <c r="R1019" i="1"/>
  <c r="R2273" i="1"/>
  <c r="R1972" i="1"/>
  <c r="R2073" i="1"/>
  <c r="R3168" i="1"/>
  <c r="R395" i="1"/>
  <c r="R344" i="1"/>
  <c r="R6" i="1"/>
  <c r="R737" i="1"/>
  <c r="R2735" i="1"/>
  <c r="R2196" i="1"/>
  <c r="R709" i="1"/>
  <c r="R2200" i="1"/>
  <c r="R1951" i="1"/>
  <c r="R3029" i="1"/>
  <c r="R327" i="1"/>
  <c r="R403" i="1"/>
  <c r="R290" i="1"/>
  <c r="R360" i="1"/>
  <c r="R3000" i="1"/>
  <c r="R3693" i="1"/>
  <c r="R1345" i="1"/>
  <c r="R1212" i="1"/>
  <c r="R2711" i="1"/>
  <c r="R2310" i="1"/>
  <c r="R1959" i="1"/>
  <c r="R335" i="1"/>
  <c r="R1366" i="1"/>
  <c r="R1204" i="1"/>
  <c r="R14" i="1"/>
  <c r="R2729" i="1"/>
  <c r="R2062" i="1"/>
  <c r="R2118" i="1"/>
  <c r="R1471" i="1"/>
  <c r="R643" i="1"/>
  <c r="R2052" i="1"/>
  <c r="R1532" i="1"/>
  <c r="R1078" i="1"/>
  <c r="R2710" i="1"/>
  <c r="R2927" i="1"/>
  <c r="R1469" i="1"/>
  <c r="R2732" i="1"/>
  <c r="R284" i="1"/>
  <c r="R3006" i="1"/>
  <c r="R2271" i="1"/>
  <c r="R2035" i="1"/>
  <c r="R349" i="1"/>
  <c r="R650" i="1"/>
  <c r="R342" i="1"/>
  <c r="R353" i="1"/>
  <c r="R2061" i="1"/>
  <c r="R671" i="1"/>
  <c r="R333" i="1"/>
  <c r="R2342" i="1"/>
  <c r="R2648" i="1"/>
  <c r="R3068" i="1"/>
  <c r="R286" i="1"/>
  <c r="R2705" i="1"/>
  <c r="R243" i="1"/>
  <c r="R2944" i="1"/>
  <c r="R357" i="1"/>
  <c r="R280" i="1"/>
  <c r="R2445" i="1"/>
  <c r="R1317" i="1"/>
  <c r="R39" i="1"/>
  <c r="R1196" i="1"/>
  <c r="R3650" i="1"/>
  <c r="R2047" i="1"/>
  <c r="R963" i="1"/>
  <c r="R1523" i="1"/>
  <c r="R3549" i="1"/>
  <c r="R2056" i="1"/>
  <c r="R1478" i="1"/>
  <c r="R2282" i="1"/>
  <c r="R2038" i="1"/>
  <c r="R1217" i="1"/>
  <c r="R2708" i="1"/>
  <c r="R1198" i="1"/>
  <c r="R2604" i="1"/>
  <c r="R363" i="1"/>
  <c r="R1276" i="1"/>
  <c r="R368" i="1"/>
  <c r="R26" i="1"/>
  <c r="R1199" i="1"/>
  <c r="R259" i="1"/>
  <c r="R2007" i="1"/>
  <c r="R406" i="1"/>
  <c r="R323" i="1"/>
  <c r="R2332" i="1"/>
  <c r="R332" i="1"/>
  <c r="R1258" i="1"/>
  <c r="R695" i="1"/>
  <c r="R2991" i="1"/>
  <c r="R2456" i="1"/>
  <c r="R3239" i="1"/>
  <c r="R1000" i="1"/>
  <c r="R3217" i="1"/>
  <c r="R2192" i="1"/>
  <c r="R1474" i="1"/>
  <c r="R2180" i="1"/>
  <c r="R346" i="1"/>
  <c r="R1371" i="1"/>
  <c r="R1955" i="1"/>
  <c r="R713" i="1"/>
  <c r="R2040" i="1"/>
  <c r="R1912" i="1"/>
  <c r="R1977" i="1"/>
  <c r="R1479" i="1"/>
  <c r="R2028" i="1"/>
  <c r="R1473" i="1"/>
  <c r="R724" i="1"/>
  <c r="R3031" i="1"/>
  <c r="R856" i="1"/>
  <c r="R41" i="1"/>
  <c r="R2609" i="1"/>
  <c r="R2612" i="1"/>
  <c r="R656" i="1"/>
  <c r="R287" i="1"/>
  <c r="R2241" i="1"/>
  <c r="R20" i="1"/>
  <c r="R3284" i="1"/>
  <c r="R2717" i="1"/>
  <c r="R3038" i="1"/>
  <c r="R252" i="1"/>
  <c r="R2300" i="1"/>
  <c r="R273" i="1"/>
  <c r="R1536" i="1"/>
  <c r="R2733" i="1"/>
  <c r="R2019" i="1"/>
  <c r="R1114" i="1"/>
  <c r="R3427" i="1"/>
  <c r="R45" i="1"/>
  <c r="R1520" i="1"/>
  <c r="R985" i="1"/>
  <c r="R2461" i="1"/>
  <c r="R3226" i="1"/>
  <c r="R345" i="1"/>
  <c r="R372" i="1"/>
  <c r="R1255" i="1"/>
  <c r="R2059" i="1"/>
  <c r="R413" i="1"/>
  <c r="R2233" i="1"/>
  <c r="R2730" i="1"/>
  <c r="R319" i="1"/>
  <c r="R2444" i="1"/>
  <c r="R660" i="1"/>
  <c r="R152" i="1"/>
  <c r="R2039" i="1"/>
  <c r="R1538" i="1"/>
  <c r="R2719" i="1"/>
  <c r="R3011" i="1"/>
  <c r="R298" i="1"/>
  <c r="R2722" i="1"/>
  <c r="R265" i="1"/>
  <c r="R338" i="1"/>
  <c r="R2716" i="1"/>
  <c r="R981" i="1"/>
  <c r="R2081" i="1"/>
  <c r="R2270" i="1"/>
  <c r="R352" i="1"/>
  <c r="R2618" i="1"/>
  <c r="R34" i="1"/>
  <c r="R2186" i="1"/>
  <c r="R1477" i="1"/>
  <c r="R3016" i="1"/>
  <c r="R2204" i="1"/>
  <c r="R2709" i="1"/>
  <c r="R256" i="1"/>
  <c r="R218" i="1"/>
  <c r="R1528" i="1"/>
  <c r="R2989" i="1"/>
  <c r="R3213" i="1"/>
  <c r="R1541" i="1"/>
  <c r="R3037" i="1"/>
  <c r="R1219" i="1"/>
  <c r="R324" i="1"/>
  <c r="R281" i="1"/>
  <c r="R1516" i="1"/>
  <c r="R2334" i="1"/>
  <c r="R387" i="1"/>
  <c r="R2331" i="1"/>
  <c r="R645" i="1"/>
  <c r="R289" i="1"/>
  <c r="R732" i="1"/>
  <c r="R295" i="1"/>
  <c r="R672" i="1"/>
  <c r="R2070" i="1"/>
  <c r="R2080" i="1"/>
  <c r="R1659" i="1"/>
  <c r="R383" i="1"/>
  <c r="R359" i="1"/>
  <c r="R1221" i="1"/>
  <c r="R2926" i="1"/>
  <c r="R2495" i="1"/>
  <c r="R962" i="1"/>
  <c r="R245" i="1"/>
  <c r="R1260" i="1"/>
  <c r="R2337" i="1"/>
  <c r="R2330" i="1"/>
  <c r="R302" i="1"/>
  <c r="R3252" i="1"/>
  <c r="R361" i="1"/>
  <c r="R317" i="1"/>
  <c r="R1097" i="1"/>
  <c r="R653" i="1"/>
  <c r="R2986" i="1"/>
  <c r="R2234" i="1"/>
  <c r="R1339" i="1"/>
  <c r="R517" i="1"/>
  <c r="R2254" i="1"/>
  <c r="R309" i="1"/>
  <c r="R3261" i="1"/>
  <c r="R1277" i="1"/>
  <c r="R2226" i="1"/>
  <c r="R1519" i="1"/>
  <c r="R1534" i="1"/>
  <c r="R1965" i="1"/>
  <c r="R686" i="1"/>
  <c r="R1026" i="1"/>
  <c r="R2459" i="1"/>
  <c r="R3149" i="1"/>
  <c r="R2026" i="1"/>
  <c r="R3019" i="1"/>
  <c r="R1525" i="1"/>
  <c r="R1186" i="1"/>
  <c r="R3003" i="1"/>
  <c r="R2633" i="1"/>
  <c r="R2190" i="1"/>
  <c r="R2736" i="1"/>
  <c r="R420" i="1"/>
  <c r="R386" i="1"/>
  <c r="R1269" i="1"/>
  <c r="R29" i="1"/>
  <c r="R1504" i="1"/>
  <c r="R1748" i="1"/>
  <c r="R1225" i="1"/>
  <c r="R2676" i="1"/>
  <c r="R2188" i="1"/>
  <c r="R1299" i="1"/>
  <c r="R3247" i="1"/>
  <c r="R2170" i="1"/>
  <c r="R2623" i="1"/>
  <c r="R1195" i="1"/>
  <c r="R3041" i="1"/>
  <c r="R2093" i="1"/>
  <c r="R277" i="1"/>
  <c r="R1511" i="1"/>
  <c r="R1539" i="1"/>
  <c r="R3231" i="1"/>
  <c r="R263" i="1"/>
  <c r="R311" i="1"/>
  <c r="R1908" i="1"/>
  <c r="R401" i="1"/>
  <c r="R2664" i="1"/>
  <c r="R322" i="1"/>
  <c r="R1021" i="1"/>
  <c r="R1777" i="1"/>
  <c r="R2159" i="1"/>
  <c r="R2665" i="1"/>
  <c r="R2606" i="1"/>
  <c r="R313" i="1"/>
  <c r="R2537" i="1"/>
  <c r="R1848" i="1"/>
  <c r="R2225" i="1"/>
  <c r="R285" i="1"/>
  <c r="R1006" i="1"/>
  <c r="R1510" i="1"/>
  <c r="R2229" i="1"/>
  <c r="R1271" i="1"/>
  <c r="R1218" i="1"/>
  <c r="R3255" i="1"/>
  <c r="R2540" i="1"/>
  <c r="R1353" i="1"/>
  <c r="R23" i="1"/>
  <c r="R299" i="1"/>
  <c r="R393" i="1"/>
  <c r="R3238" i="1"/>
  <c r="R727" i="1"/>
  <c r="R1830" i="1"/>
  <c r="R61" i="1"/>
  <c r="R3221" i="1"/>
  <c r="R2237" i="1"/>
  <c r="R44" i="1"/>
  <c r="R1002" i="1"/>
  <c r="R2160" i="1"/>
  <c r="R954" i="1"/>
  <c r="R1514" i="1"/>
  <c r="R2228" i="1"/>
  <c r="R682" i="1"/>
  <c r="R961" i="1"/>
  <c r="R2249" i="1"/>
  <c r="R1964" i="1"/>
  <c r="R953" i="1"/>
  <c r="R1531" i="1"/>
  <c r="R416" i="1"/>
  <c r="R659" i="1"/>
  <c r="R2246" i="1"/>
  <c r="R2261" i="1"/>
  <c r="R394" i="1"/>
  <c r="R2720" i="1"/>
  <c r="R1522" i="1"/>
  <c r="R1284" i="1"/>
  <c r="R1518" i="1"/>
  <c r="R2307" i="1"/>
  <c r="R3021" i="1"/>
  <c r="R2666" i="1"/>
  <c r="R258" i="1"/>
  <c r="R1506" i="1"/>
  <c r="R2610" i="1"/>
  <c r="R301" i="1"/>
  <c r="R347" i="1"/>
  <c r="R315" i="1"/>
  <c r="R2635" i="1"/>
  <c r="R1542" i="1"/>
  <c r="R1343" i="1"/>
  <c r="R995" i="1"/>
  <c r="R1854" i="1"/>
  <c r="R823" i="1"/>
  <c r="R3189" i="1"/>
  <c r="R381" i="1"/>
  <c r="R1209" i="1"/>
  <c r="R1940" i="1"/>
  <c r="R1892" i="1"/>
  <c r="R2043" i="1"/>
  <c r="R1468" i="1"/>
  <c r="R2614" i="1"/>
  <c r="R2110" i="1"/>
  <c r="R2658" i="1"/>
  <c r="R318" i="1"/>
  <c r="R348" i="1"/>
  <c r="R957" i="1"/>
  <c r="R1974" i="1"/>
  <c r="R2725" i="1"/>
  <c r="R1205" i="1"/>
  <c r="R1282" i="1"/>
  <c r="R1507" i="1"/>
  <c r="R340" i="1"/>
  <c r="R3045" i="1"/>
  <c r="R3404" i="1"/>
  <c r="R288" i="1"/>
  <c r="R3130" i="1"/>
  <c r="R2046" i="1"/>
  <c r="R1259" i="1"/>
  <c r="R1755" i="1"/>
  <c r="R1512" i="1"/>
  <c r="R242" i="1"/>
  <c r="R398" i="1"/>
  <c r="R2198" i="1"/>
  <c r="R2668" i="1"/>
  <c r="R1279" i="1"/>
  <c r="R2259" i="1"/>
  <c r="R1306" i="1"/>
  <c r="R2620" i="1"/>
  <c r="R2997" i="1"/>
  <c r="R2184" i="1"/>
  <c r="R291" i="1"/>
  <c r="R3276" i="1"/>
  <c r="R536" i="1"/>
  <c r="R3015" i="1"/>
  <c r="R3306" i="1"/>
  <c r="R1961" i="1"/>
  <c r="R1513" i="1"/>
  <c r="R797" i="1"/>
  <c r="R2318" i="1"/>
  <c r="R3781" i="1"/>
  <c r="R367" i="1"/>
  <c r="R1633" i="1"/>
  <c r="R1222" i="1"/>
  <c r="R3413" i="1"/>
  <c r="R1210" i="1"/>
  <c r="R1220" i="1"/>
  <c r="R3237" i="1"/>
  <c r="R3274" i="1"/>
  <c r="R303" i="1"/>
  <c r="R700" i="1"/>
  <c r="R1295" i="1"/>
  <c r="R3340" i="1"/>
  <c r="R1856" i="1"/>
  <c r="R3269" i="1"/>
  <c r="R59" i="1"/>
  <c r="R1794" i="1"/>
  <c r="R248" i="1"/>
  <c r="R3288" i="1"/>
  <c r="R2452" i="1"/>
  <c r="R1832" i="1"/>
  <c r="R1463" i="1"/>
  <c r="R2340" i="1"/>
  <c r="R3222" i="1"/>
  <c r="R540" i="1"/>
  <c r="R834" i="1"/>
  <c r="R3048" i="1"/>
  <c r="R2238" i="1"/>
  <c r="R244" i="1"/>
  <c r="R3" i="1"/>
  <c r="R690" i="1"/>
  <c r="R1609" i="1"/>
  <c r="R3165" i="1"/>
  <c r="R792" i="1"/>
  <c r="R1336" i="1"/>
  <c r="R2139" i="1"/>
  <c r="R2734" i="1"/>
  <c r="R320" i="1"/>
  <c r="R53" i="1"/>
  <c r="R2023" i="1"/>
  <c r="R971" i="1"/>
  <c r="R1270" i="1"/>
  <c r="R1281" i="1"/>
  <c r="R1978" i="1"/>
  <c r="R1772" i="1"/>
  <c r="R379" i="1"/>
  <c r="R2231" i="1"/>
  <c r="R547" i="1"/>
  <c r="R2523" i="1"/>
  <c r="R1354" i="1"/>
  <c r="R2274" i="1"/>
  <c r="R2242" i="1"/>
  <c r="R1197" i="1"/>
  <c r="R1857" i="1"/>
  <c r="R415" i="1"/>
  <c r="R1206" i="1"/>
  <c r="R1256" i="1"/>
  <c r="R1009" i="1"/>
  <c r="R743" i="1"/>
  <c r="R2339" i="1"/>
  <c r="R2201" i="1"/>
  <c r="R1187" i="1"/>
  <c r="R3256" i="1"/>
  <c r="R3046" i="1"/>
  <c r="R1967" i="1"/>
  <c r="R1207" i="1"/>
  <c r="R370" i="1"/>
  <c r="R269" i="1"/>
  <c r="R399" i="1"/>
  <c r="R1311" i="1"/>
  <c r="R82" i="1"/>
  <c r="R615" i="1"/>
  <c r="R3258" i="1"/>
  <c r="R755" i="1"/>
  <c r="R2805" i="1"/>
  <c r="R679" i="1"/>
  <c r="R3007" i="1"/>
  <c r="R3244" i="1"/>
  <c r="R310" i="1"/>
  <c r="R2724" i="1"/>
  <c r="R3264" i="1"/>
  <c r="R827" i="1"/>
  <c r="R4024" i="1"/>
  <c r="R1315" i="1"/>
  <c r="R1403" i="1"/>
  <c r="R1751" i="1"/>
  <c r="R1845" i="1"/>
  <c r="R2044" i="1"/>
  <c r="R3679" i="1"/>
  <c r="R534" i="1"/>
  <c r="R3026" i="1"/>
  <c r="R3216" i="1"/>
  <c r="R3220" i="1"/>
  <c r="R1765" i="1"/>
  <c r="R3470" i="1"/>
  <c r="R362" i="1"/>
  <c r="R2987" i="1"/>
  <c r="R2048" i="1"/>
  <c r="R2608" i="1"/>
  <c r="R3250" i="1"/>
  <c r="R30" i="1"/>
  <c r="R842" i="1"/>
  <c r="R18" i="1"/>
  <c r="R351" i="1"/>
  <c r="R1515" i="1"/>
  <c r="R51" i="1"/>
  <c r="R364" i="1"/>
  <c r="R527" i="1"/>
  <c r="R2718" i="1"/>
  <c r="R2279" i="1"/>
  <c r="R219" i="1"/>
  <c r="R1782" i="1"/>
  <c r="R3483" i="1"/>
  <c r="R673" i="1"/>
  <c r="R1836" i="1"/>
  <c r="R657" i="1"/>
  <c r="R3318" i="1"/>
  <c r="R2014" i="1"/>
  <c r="R2230" i="1"/>
  <c r="R1030" i="1"/>
  <c r="R1001" i="1"/>
  <c r="R354" i="1"/>
  <c r="R1627" i="1"/>
  <c r="R2" i="1"/>
  <c r="R54" i="1"/>
  <c r="R1810" i="1"/>
  <c r="R2009" i="1"/>
  <c r="R2333" i="1"/>
  <c r="R2453" i="1"/>
  <c r="R3714" i="1"/>
  <c r="R2637" i="1"/>
  <c r="R1272" i="1"/>
  <c r="R1319" i="1"/>
  <c r="R3391" i="1"/>
  <c r="R3092" i="1"/>
  <c r="R2253" i="1"/>
  <c r="R1399" i="1"/>
  <c r="R2105" i="1"/>
  <c r="R2968" i="1"/>
  <c r="R1401" i="1"/>
  <c r="R738" i="1"/>
  <c r="R3211" i="1"/>
  <c r="R2257" i="1"/>
  <c r="R251" i="1"/>
  <c r="R1948" i="1"/>
  <c r="R402" i="1"/>
  <c r="R3081" i="1"/>
  <c r="R1224" i="1"/>
  <c r="R1031" i="1"/>
  <c r="R1381" i="1"/>
  <c r="R3248" i="1"/>
  <c r="R71" i="1"/>
  <c r="R57" i="1"/>
  <c r="R1941" i="1"/>
  <c r="R2795" i="1"/>
  <c r="R3622" i="1"/>
  <c r="R2675" i="1"/>
  <c r="R2723" i="1"/>
  <c r="R1646" i="1"/>
  <c r="R1797" i="1"/>
  <c r="R2202" i="1"/>
  <c r="R674" i="1"/>
  <c r="R397" i="1"/>
  <c r="R2266" i="1"/>
  <c r="R2451" i="1"/>
  <c r="R3895" i="1"/>
  <c r="R1033" i="1"/>
  <c r="R2616" i="1"/>
  <c r="R2232" i="1"/>
  <c r="R2965" i="1"/>
  <c r="R2449" i="1"/>
  <c r="R658" i="1"/>
  <c r="R736" i="1"/>
  <c r="R262" i="1"/>
  <c r="R1632" i="1"/>
  <c r="R2820" i="1"/>
  <c r="R751" i="1"/>
  <c r="R1893" i="1"/>
  <c r="R3436" i="1"/>
  <c r="R1023" i="1"/>
  <c r="R331" i="1"/>
  <c r="R419" i="1"/>
  <c r="R1375" i="1"/>
  <c r="R3509" i="1"/>
  <c r="R2298" i="1"/>
  <c r="R2053" i="1"/>
  <c r="R1618" i="1"/>
  <c r="R5" i="1"/>
  <c r="R2999" i="1"/>
  <c r="R1935" i="1"/>
  <c r="R3465" i="1"/>
  <c r="R369" i="1"/>
  <c r="R350" i="1"/>
  <c r="R3175" i="1"/>
  <c r="R3360" i="1"/>
  <c r="R60" i="1"/>
  <c r="R1753" i="1"/>
  <c r="R3768" i="1"/>
  <c r="R1395" i="1"/>
  <c r="R3716" i="1"/>
  <c r="R1351" i="1"/>
  <c r="R1619" i="1"/>
  <c r="R2480" i="1"/>
  <c r="R2474" i="1"/>
  <c r="R3300" i="1"/>
  <c r="R3526" i="1"/>
  <c r="R798" i="1"/>
  <c r="R3577" i="1"/>
  <c r="R336" i="1"/>
  <c r="R3423" i="1"/>
  <c r="R56" i="1"/>
  <c r="R2932" i="1"/>
  <c r="R3024" i="1"/>
  <c r="R529" i="1"/>
  <c r="R1676" i="1"/>
  <c r="R1752" i="1"/>
  <c r="R1280" i="1"/>
  <c r="R3155" i="1"/>
  <c r="R3457" i="1"/>
  <c r="R304" i="1"/>
  <c r="R2057" i="1"/>
  <c r="R1693" i="1"/>
  <c r="R3402" i="1"/>
  <c r="R3408" i="1"/>
  <c r="R2813" i="1"/>
  <c r="R3290" i="1"/>
  <c r="R2541" i="1"/>
  <c r="R1838" i="1"/>
  <c r="R723" i="1"/>
  <c r="R1635" i="1"/>
  <c r="R2992" i="1"/>
  <c r="R1139" i="1"/>
  <c r="R2738" i="1"/>
  <c r="R3243" i="1"/>
  <c r="R307" i="1"/>
  <c r="R1470" i="1"/>
  <c r="R1191" i="1"/>
  <c r="R1268" i="1"/>
  <c r="R2830" i="1"/>
  <c r="R3435" i="1"/>
  <c r="R741" i="1"/>
  <c r="R1368" i="1"/>
  <c r="R1785" i="1"/>
  <c r="R1802" i="1"/>
  <c r="R1749" i="1"/>
  <c r="R3157" i="1"/>
  <c r="R1819" i="1"/>
  <c r="R1756" i="1"/>
  <c r="R400" i="1"/>
  <c r="R2313" i="1"/>
  <c r="R1378" i="1"/>
  <c r="R1521" i="1"/>
  <c r="R2245" i="1"/>
  <c r="R254" i="1"/>
  <c r="R1897" i="1"/>
  <c r="R2092" i="1"/>
  <c r="R3043" i="1"/>
  <c r="R1852" i="1"/>
  <c r="R1617" i="1"/>
  <c r="R3362" i="1"/>
  <c r="R1200" i="1"/>
  <c r="R1189" i="1"/>
  <c r="R9" i="1"/>
  <c r="R365" i="1"/>
  <c r="R2031" i="1"/>
  <c r="R2255" i="1"/>
  <c r="R314" i="1"/>
  <c r="R710" i="1"/>
  <c r="R1387" i="1"/>
  <c r="R681" i="1"/>
  <c r="R221" i="1"/>
  <c r="R2185" i="1"/>
  <c r="R2315" i="1"/>
  <c r="R2993" i="1"/>
  <c r="R48" i="1"/>
  <c r="R2975" i="1"/>
  <c r="R1938" i="1"/>
  <c r="R337" i="1"/>
  <c r="R1686" i="1"/>
  <c r="R3633" i="1"/>
  <c r="R3018" i="1"/>
  <c r="R1655" i="1"/>
  <c r="R3304" i="1"/>
  <c r="R2265" i="1"/>
  <c r="R2447" i="1"/>
  <c r="R326" i="1"/>
  <c r="R1015" i="1"/>
  <c r="R3008" i="1"/>
  <c r="R2692" i="1"/>
  <c r="R58" i="1"/>
  <c r="R2462" i="1"/>
  <c r="R257" i="1"/>
  <c r="R1045" i="1"/>
  <c r="R3778" i="1"/>
  <c r="R38" i="1"/>
  <c r="R8" i="1"/>
  <c r="R3066" i="1"/>
  <c r="R1530" i="1"/>
  <c r="R796" i="1"/>
  <c r="R3030" i="1"/>
  <c r="R2448" i="1"/>
  <c r="R808" i="1"/>
  <c r="R1384" i="1"/>
  <c r="R3341" i="1"/>
  <c r="R3050" i="1"/>
  <c r="R487" i="1"/>
  <c r="R1944" i="1"/>
  <c r="R2235" i="1"/>
  <c r="R2535" i="1"/>
  <c r="R1762" i="1"/>
  <c r="R2598" i="1"/>
  <c r="R3171" i="1"/>
  <c r="R2941" i="1"/>
  <c r="R3245" i="1"/>
  <c r="R2799" i="1"/>
  <c r="R1664" i="1"/>
  <c r="R1670" i="1"/>
  <c r="R3588" i="1"/>
  <c r="R1807" i="1"/>
  <c r="R1436" i="1"/>
  <c r="R2262" i="1"/>
  <c r="R2931" i="1"/>
  <c r="R1466" i="1"/>
  <c r="R1264" i="1"/>
  <c r="R2017" i="1"/>
  <c r="R3271" i="1"/>
  <c r="R3664" i="1"/>
  <c r="R3328" i="1"/>
  <c r="R2223" i="1"/>
  <c r="R2501" i="1"/>
  <c r="R1663" i="1"/>
  <c r="R1628" i="1"/>
  <c r="R2443" i="1"/>
  <c r="R3379" i="1"/>
  <c r="R1608" i="1"/>
  <c r="R1066" i="1"/>
  <c r="R2129" i="1"/>
  <c r="R2122" i="1"/>
  <c r="R2243" i="1"/>
  <c r="R818" i="1"/>
  <c r="R1829" i="1"/>
  <c r="R421" i="1"/>
  <c r="R2527" i="1"/>
  <c r="R845" i="1"/>
  <c r="R2977" i="1"/>
  <c r="R1188" i="1"/>
  <c r="R3378" i="1"/>
  <c r="R375" i="1"/>
  <c r="R1747" i="1"/>
  <c r="R3767" i="1"/>
  <c r="R1660" i="1"/>
  <c r="R730" i="1"/>
  <c r="R3109" i="1"/>
  <c r="R3156" i="1"/>
  <c r="R3268" i="1"/>
  <c r="R306" i="1"/>
  <c r="R1332" i="1"/>
  <c r="R3365" i="1"/>
  <c r="R376" i="1"/>
  <c r="R896" i="1"/>
  <c r="R2731" i="1"/>
  <c r="R3536" i="1"/>
  <c r="R2263" i="1"/>
  <c r="R1307" i="1"/>
  <c r="R793" i="1"/>
  <c r="R2463" i="1"/>
  <c r="R482" i="1"/>
  <c r="R1283" i="1"/>
  <c r="R1029" i="1"/>
  <c r="R366" i="1"/>
  <c r="R358" i="1"/>
  <c r="R109" i="1"/>
  <c r="R3295" i="1"/>
  <c r="R104" i="1"/>
  <c r="R134" i="1"/>
  <c r="R1273" i="1"/>
  <c r="R2526" i="1"/>
  <c r="R3173" i="1"/>
  <c r="R3004" i="1"/>
  <c r="R2615" i="1"/>
  <c r="R1363" i="1"/>
  <c r="R3027" i="1"/>
  <c r="R3146" i="1"/>
  <c r="R485" i="1"/>
  <c r="R67" i="1"/>
  <c r="R1658" i="1"/>
  <c r="R1367" i="1"/>
  <c r="R2250" i="1"/>
  <c r="R2859" i="1"/>
  <c r="R1373" i="1"/>
  <c r="R2042" i="1"/>
  <c r="R1767" i="1"/>
  <c r="R63" i="1"/>
  <c r="R2087" i="1"/>
  <c r="R2740" i="1"/>
  <c r="R726" i="1"/>
  <c r="R3260" i="1"/>
  <c r="R1079" i="1"/>
  <c r="R2115" i="1"/>
  <c r="R2737" i="1"/>
  <c r="R2726" i="1"/>
  <c r="R2296" i="1"/>
  <c r="R2714" i="1"/>
  <c r="R3614" i="1"/>
  <c r="R1348" i="1"/>
  <c r="R836" i="1"/>
  <c r="R1540" i="1"/>
  <c r="R3073" i="1"/>
  <c r="R3230" i="1"/>
  <c r="R371" i="1"/>
  <c r="R788" i="1"/>
  <c r="R2786" i="1"/>
  <c r="R3184" i="1"/>
  <c r="R2305" i="1"/>
  <c r="R115" i="1"/>
  <c r="R3022" i="1"/>
  <c r="R1624" i="1"/>
  <c r="R3529" i="1"/>
  <c r="R2045" i="1"/>
  <c r="R749" i="1"/>
  <c r="R1028" i="1"/>
  <c r="R515" i="1"/>
  <c r="R974" i="1"/>
  <c r="R91" i="1"/>
  <c r="R2214" i="1"/>
  <c r="R1377" i="1"/>
  <c r="R1032" i="1"/>
  <c r="R3191" i="1"/>
  <c r="R1799" i="1"/>
  <c r="R1390" i="1"/>
  <c r="R249" i="1"/>
  <c r="R1679" i="1"/>
  <c r="R444" i="1"/>
  <c r="R3064" i="1"/>
  <c r="R2303" i="1"/>
  <c r="R946" i="1"/>
  <c r="R3788" i="1"/>
  <c r="R325" i="1"/>
  <c r="R1215" i="1"/>
  <c r="R3111" i="1"/>
  <c r="R283" i="1"/>
  <c r="R3281" i="1"/>
  <c r="R989" i="1"/>
  <c r="R2549" i="1"/>
  <c r="R1011" i="1"/>
  <c r="R2552" i="1"/>
  <c r="R473" i="1"/>
  <c r="R2721" i="1"/>
  <c r="R1746" i="1"/>
  <c r="R956" i="1"/>
  <c r="R1899" i="1"/>
  <c r="R3312" i="1"/>
  <c r="R1036" i="1"/>
  <c r="R2532" i="1"/>
  <c r="R341" i="1"/>
  <c r="R1398" i="1"/>
  <c r="R2311" i="1"/>
  <c r="R88" i="1"/>
  <c r="R2631" i="1"/>
  <c r="R1090" i="1"/>
  <c r="R1568" i="1"/>
  <c r="R2286" i="1"/>
  <c r="R1211" i="1"/>
  <c r="R2972" i="1"/>
  <c r="R390" i="1"/>
  <c r="R2870" i="1"/>
  <c r="R2178" i="1"/>
  <c r="R733" i="1"/>
  <c r="R2809" i="1"/>
  <c r="R3104" i="1"/>
  <c r="R2531" i="1"/>
  <c r="R276" i="1"/>
  <c r="R1645" i="1"/>
  <c r="R1631" i="1"/>
  <c r="R1358" i="1"/>
  <c r="R3426" i="1"/>
  <c r="R1526" i="1"/>
  <c r="R3241" i="1"/>
  <c r="R852" i="1"/>
  <c r="R1936" i="1"/>
  <c r="R3576" i="1"/>
  <c r="R1203" i="1"/>
  <c r="R4035" i="1"/>
  <c r="R1320" i="1"/>
  <c r="R739" i="1"/>
  <c r="R703" i="1"/>
  <c r="R2550" i="1"/>
  <c r="R1253" i="1"/>
  <c r="R835" i="1"/>
  <c r="R3344" i="1"/>
  <c r="R410" i="1"/>
  <c r="R804" i="1"/>
  <c r="R3283" i="1"/>
  <c r="R2094" i="1"/>
  <c r="R1257" i="1"/>
  <c r="R2699" i="1"/>
  <c r="R1623" i="1"/>
  <c r="R16" i="1"/>
  <c r="R2320" i="1"/>
  <c r="R2306" i="1"/>
  <c r="R1607" i="1"/>
  <c r="R1860" i="1"/>
  <c r="R2191" i="1"/>
  <c r="R525" i="1"/>
  <c r="R1202" i="1"/>
  <c r="R3752" i="1"/>
  <c r="R13" i="1"/>
  <c r="R1745" i="1"/>
  <c r="R2100" i="1"/>
  <c r="R847" i="1"/>
  <c r="R1323" i="1"/>
  <c r="R3215" i="1"/>
  <c r="R293" i="1"/>
  <c r="R3386" i="1"/>
  <c r="R47" i="1"/>
  <c r="R264" i="1"/>
  <c r="R2498" i="1"/>
  <c r="R2824" i="1"/>
  <c r="R3334" i="1"/>
  <c r="R1350" i="1"/>
  <c r="R3235" i="1"/>
  <c r="R2065" i="1"/>
  <c r="R266" i="1"/>
  <c r="R2251" i="1"/>
  <c r="R278" i="1"/>
  <c r="R1816" i="1"/>
  <c r="R2655" i="1"/>
  <c r="R1182" i="1"/>
  <c r="R1034" i="1"/>
  <c r="R3091" i="1"/>
  <c r="R3555" i="1"/>
  <c r="R2801" i="1"/>
  <c r="R841" i="1"/>
  <c r="R846" i="1"/>
  <c r="R3657" i="1"/>
  <c r="R1759" i="1"/>
  <c r="R3251" i="1"/>
  <c r="R1309" i="1"/>
  <c r="R3458" i="1"/>
  <c r="R1369" i="1"/>
  <c r="R3160" i="1"/>
  <c r="R2969" i="1"/>
  <c r="R924" i="1"/>
  <c r="R3363" i="1"/>
  <c r="R3556" i="1"/>
  <c r="R1346" i="1"/>
  <c r="R2814" i="1"/>
  <c r="R382" i="1"/>
  <c r="R1758" i="1"/>
  <c r="R120" i="1"/>
  <c r="R2166" i="1"/>
  <c r="R3491" i="1"/>
  <c r="R321" i="1"/>
  <c r="R3544" i="1"/>
  <c r="R2659" i="1"/>
  <c r="R1934" i="1"/>
  <c r="R3287" i="1"/>
  <c r="R3158" i="1"/>
  <c r="R15" i="1"/>
  <c r="R754" i="1"/>
  <c r="R828" i="1"/>
  <c r="R647" i="1"/>
  <c r="R270" i="1"/>
  <c r="R2409" i="1"/>
  <c r="R267" i="1"/>
  <c r="R1647" i="1"/>
  <c r="R1370" i="1"/>
  <c r="R2197" i="1"/>
  <c r="R3700" i="1"/>
  <c r="R3350" i="1"/>
  <c r="R3774" i="1"/>
  <c r="R2275" i="1"/>
  <c r="R2460" i="1"/>
  <c r="R3299" i="1"/>
  <c r="R3824" i="1"/>
  <c r="R806" i="1"/>
  <c r="R2240" i="1"/>
  <c r="R2963" i="1"/>
  <c r="R3177" i="1"/>
  <c r="R725" i="1"/>
  <c r="R1389" i="1"/>
  <c r="R3262" i="1"/>
  <c r="R329" i="1"/>
  <c r="R1806" i="1"/>
  <c r="R729" i="1"/>
  <c r="R1612" i="1"/>
  <c r="R2322" i="1"/>
  <c r="R1433" i="1"/>
  <c r="R3279" i="1"/>
  <c r="R1784" i="1"/>
  <c r="R2280" i="1"/>
  <c r="R113" i="1"/>
  <c r="R3775" i="1"/>
  <c r="R2289" i="1"/>
  <c r="R2063" i="1"/>
  <c r="R1805" i="1"/>
  <c r="R275" i="1"/>
  <c r="R49" i="1"/>
  <c r="R3799" i="1"/>
  <c r="R3354" i="1"/>
  <c r="R3336" i="1"/>
  <c r="R35" i="1"/>
  <c r="R2182" i="1"/>
  <c r="R3485" i="1"/>
  <c r="R1383" i="1"/>
  <c r="R3497" i="1"/>
  <c r="R2175" i="1"/>
  <c r="R1761" i="1"/>
  <c r="R3113" i="1"/>
  <c r="R274" i="1"/>
  <c r="R1887" i="1"/>
  <c r="R3047" i="1"/>
  <c r="R1274" i="1"/>
  <c r="R1537" i="1"/>
  <c r="R3438" i="1"/>
  <c r="R3658" i="1"/>
  <c r="R3687" i="1"/>
  <c r="R3827" i="1"/>
  <c r="R405" i="1"/>
  <c r="R3442" i="1"/>
  <c r="R94" i="1"/>
  <c r="R396" i="1"/>
  <c r="R3278" i="1"/>
  <c r="R3148" i="1"/>
  <c r="R2821" i="1"/>
  <c r="R1649" i="1"/>
  <c r="R2116" i="1"/>
  <c r="R2787" i="1"/>
  <c r="R2653" i="1"/>
  <c r="R523" i="1"/>
  <c r="R731" i="1"/>
  <c r="R3333" i="1"/>
  <c r="R1251" i="1"/>
  <c r="R3023" i="1"/>
  <c r="R3219" i="1"/>
  <c r="R1702" i="1"/>
  <c r="R1352" i="1"/>
  <c r="R114" i="1"/>
  <c r="R1003" i="1"/>
  <c r="R3371" i="1"/>
  <c r="R247" i="1"/>
  <c r="R3750" i="1"/>
  <c r="R3210" i="1"/>
  <c r="R3755" i="1"/>
  <c r="R2983" i="1"/>
  <c r="R2663" i="1"/>
  <c r="R1616" i="1"/>
  <c r="R3466" i="1"/>
  <c r="R746" i="1"/>
  <c r="R522" i="1"/>
  <c r="R2984" i="1"/>
  <c r="R2976" i="1"/>
  <c r="R3591" i="1"/>
  <c r="R761" i="1"/>
  <c r="R2264" i="1"/>
  <c r="R3164" i="1"/>
  <c r="R2107" i="1"/>
  <c r="R2082" i="1"/>
  <c r="R2800" i="1"/>
  <c r="R2981" i="1"/>
  <c r="R843" i="1"/>
  <c r="R1038" i="1"/>
  <c r="R3353" i="1"/>
  <c r="R2164" i="1"/>
  <c r="R1068" i="1"/>
  <c r="R2055" i="1"/>
  <c r="R3762" i="1"/>
  <c r="R3214" i="1"/>
  <c r="R838" i="1"/>
  <c r="R2534" i="1"/>
  <c r="R2546" i="1"/>
  <c r="R3723" i="1"/>
  <c r="R2966" i="1"/>
  <c r="R108" i="1"/>
  <c r="R3571" i="1"/>
  <c r="R3337" i="1"/>
  <c r="R3689" i="1"/>
  <c r="R669" i="1"/>
  <c r="R3592" i="1"/>
  <c r="R801" i="1"/>
  <c r="R2476" i="1"/>
  <c r="R102" i="1"/>
  <c r="R296" i="1"/>
  <c r="R2524" i="1"/>
  <c r="R3765" i="1"/>
  <c r="R3830" i="1"/>
  <c r="R1037" i="1"/>
  <c r="R1337" i="1"/>
  <c r="R1911" i="1"/>
  <c r="R3783" i="1"/>
  <c r="R1326" i="1"/>
  <c r="R478" i="1"/>
  <c r="R3475" i="1"/>
  <c r="R2213" i="1"/>
  <c r="R481" i="1"/>
  <c r="R2278" i="1"/>
  <c r="R1787" i="1"/>
  <c r="R1400" i="1"/>
  <c r="R1254" i="1"/>
  <c r="R2268" i="1"/>
  <c r="R292" i="1"/>
  <c r="R851" i="1"/>
  <c r="R3181" i="1"/>
  <c r="R3418" i="1"/>
  <c r="R1025" i="1"/>
  <c r="R140" i="1"/>
  <c r="R3014" i="1"/>
  <c r="R2491" i="1"/>
  <c r="R1385" i="1"/>
  <c r="R996" i="1"/>
  <c r="R1873" i="1"/>
  <c r="R1638" i="1"/>
  <c r="R3488" i="1"/>
  <c r="R62" i="1"/>
  <c r="R64" i="1"/>
  <c r="R2455" i="1"/>
  <c r="R923" i="1"/>
  <c r="R3115" i="1"/>
  <c r="R704" i="1"/>
  <c r="R3186" i="1"/>
  <c r="R3725" i="1"/>
  <c r="R3829" i="1"/>
  <c r="R3162" i="1"/>
  <c r="R2147" i="1"/>
  <c r="R3346" i="1"/>
  <c r="R1305" i="1"/>
  <c r="R752" i="1"/>
  <c r="R3758" i="1"/>
  <c r="R3525" i="1"/>
  <c r="R3675" i="1"/>
  <c r="R1654" i="1"/>
  <c r="R1527" i="1"/>
  <c r="R119" i="1"/>
  <c r="R2528" i="1"/>
  <c r="R2533" i="1"/>
  <c r="R2483" i="1"/>
  <c r="R2810" i="1"/>
  <c r="R2499" i="1"/>
  <c r="R810" i="1"/>
  <c r="R3676" i="1"/>
  <c r="R185" i="1"/>
  <c r="R2212" i="1"/>
  <c r="R3468" i="1"/>
  <c r="R3400" i="1"/>
  <c r="R3267" i="1"/>
  <c r="R3761" i="1"/>
  <c r="R3726" i="1"/>
  <c r="R3317" i="1"/>
  <c r="R3035" i="1"/>
  <c r="R253" i="1"/>
  <c r="R7" i="1"/>
  <c r="R2619" i="1"/>
  <c r="R2068" i="1"/>
  <c r="R1293" i="1"/>
  <c r="R628" i="1"/>
  <c r="R1386" i="1"/>
  <c r="R1464" i="1"/>
  <c r="R1301" i="1"/>
  <c r="R2293" i="1"/>
  <c r="R469" i="1"/>
  <c r="R1669" i="1"/>
  <c r="R2667" i="1"/>
  <c r="R2060" i="1"/>
  <c r="R3770" i="1"/>
  <c r="R1922" i="1"/>
  <c r="R3275" i="1"/>
  <c r="R2530" i="1"/>
  <c r="R817" i="1"/>
  <c r="R3310" i="1"/>
  <c r="R1249" i="1"/>
  <c r="R2111" i="1"/>
  <c r="R3361" i="1"/>
  <c r="R2818" i="1"/>
  <c r="R2173" i="1"/>
  <c r="R3020" i="1"/>
  <c r="R2741" i="1"/>
  <c r="R2096" i="1"/>
  <c r="R3504" i="1"/>
  <c r="R809" i="1"/>
  <c r="R1798" i="1"/>
  <c r="R861" i="1"/>
  <c r="R1667" i="1"/>
  <c r="R2486" i="1"/>
  <c r="R3684" i="1"/>
  <c r="R3795" i="1"/>
  <c r="R1267" i="1"/>
  <c r="R1890" i="1"/>
  <c r="R811" i="1"/>
  <c r="R3484" i="1"/>
  <c r="R3342" i="1"/>
  <c r="R1275" i="1"/>
  <c r="R3223" i="1"/>
  <c r="R1533" i="1"/>
  <c r="R2323" i="1"/>
  <c r="R305" i="1"/>
  <c r="R2176" i="1"/>
  <c r="R1405" i="1"/>
  <c r="R1593" i="1"/>
  <c r="R3383" i="1"/>
  <c r="R2529" i="1"/>
  <c r="R3302" i="1"/>
  <c r="R3307" i="1"/>
  <c r="R2336" i="1"/>
  <c r="R3628" i="1"/>
  <c r="R1380" i="1"/>
  <c r="R3846" i="1"/>
  <c r="R1634" i="1"/>
  <c r="R2940" i="1"/>
  <c r="R3428" i="1"/>
  <c r="R32" i="1"/>
  <c r="R1302" i="1"/>
  <c r="R3587" i="1"/>
  <c r="R1505" i="1"/>
  <c r="R77" i="1"/>
  <c r="R3159" i="1"/>
  <c r="R1630" i="1"/>
  <c r="R3420" i="1"/>
  <c r="R3719" i="1"/>
  <c r="R2088" i="1"/>
  <c r="R1668" i="1"/>
  <c r="R800" i="1"/>
  <c r="R1290" i="1"/>
  <c r="R3236" i="1"/>
  <c r="R2083" i="1"/>
  <c r="R3697" i="1"/>
  <c r="R3303" i="1"/>
  <c r="R3604" i="1"/>
  <c r="R84" i="1"/>
  <c r="R3494" i="1"/>
  <c r="R533" i="1"/>
  <c r="R3051" i="1"/>
  <c r="R3519" i="1"/>
  <c r="R1781" i="1"/>
  <c r="R246" i="1"/>
  <c r="R118" i="1"/>
  <c r="R747" i="1"/>
  <c r="R2101" i="1"/>
  <c r="R1861" i="1"/>
  <c r="R2713" i="1"/>
  <c r="R2304" i="1"/>
  <c r="R1397" i="1"/>
  <c r="R2548" i="1"/>
  <c r="R3608" i="1"/>
  <c r="R2547" i="1"/>
  <c r="R3975" i="1"/>
  <c r="R538" i="1"/>
  <c r="R2841" i="1"/>
  <c r="R3685" i="1"/>
  <c r="R3985" i="1"/>
  <c r="R1529" i="1"/>
  <c r="R316" i="1"/>
  <c r="R1651" i="1"/>
  <c r="R526" i="1"/>
  <c r="R1292" i="1"/>
  <c r="R3759" i="1"/>
  <c r="R1250" i="1"/>
  <c r="R2030" i="1"/>
  <c r="R553" i="1"/>
  <c r="R2553" i="1"/>
  <c r="R3212" i="1"/>
  <c r="R3696" i="1"/>
  <c r="R1262" i="1"/>
  <c r="R2928" i="1"/>
  <c r="R2543" i="1"/>
  <c r="R2308" i="1"/>
  <c r="R343" i="1"/>
  <c r="R3498" i="1"/>
  <c r="R3376" i="1"/>
  <c r="R2970" i="1"/>
  <c r="R31" i="1"/>
  <c r="R110" i="1"/>
  <c r="R4037" i="1"/>
  <c r="R2556" i="1"/>
  <c r="R854" i="1"/>
  <c r="R532" i="1"/>
  <c r="R3335" i="1"/>
  <c r="R3823" i="1"/>
  <c r="R3352" i="1"/>
  <c r="R2287" i="1"/>
  <c r="R356" i="1"/>
  <c r="R3490" i="1"/>
  <c r="R90" i="1"/>
  <c r="R93" i="1"/>
  <c r="R778" i="1"/>
  <c r="R3717" i="1"/>
  <c r="R824" i="1"/>
  <c r="R2815" i="1"/>
  <c r="R969" i="1"/>
  <c r="R753" i="1"/>
  <c r="R689" i="1"/>
  <c r="R3691" i="1"/>
  <c r="R2222" i="1"/>
  <c r="R3152" i="1"/>
  <c r="R2937" i="1"/>
  <c r="R3673" i="1"/>
  <c r="R4108" i="1"/>
  <c r="R3384" i="1"/>
  <c r="R3153" i="1"/>
  <c r="R272" i="1"/>
  <c r="R3017" i="1"/>
  <c r="R3389" i="1"/>
  <c r="R10" i="1"/>
  <c r="R103" i="1"/>
  <c r="R833" i="1"/>
  <c r="R1681" i="1"/>
  <c r="R651" i="1"/>
  <c r="R3301" i="1"/>
  <c r="R3169" i="1"/>
  <c r="R3562" i="1"/>
  <c r="R2167" i="1"/>
  <c r="R2602" i="1"/>
  <c r="R2090" i="1"/>
  <c r="R3586" i="1"/>
  <c r="R1678" i="1"/>
  <c r="R1883" i="1"/>
  <c r="R3722" i="1"/>
  <c r="R2704" i="1"/>
  <c r="R524" i="1"/>
  <c r="R1926" i="1"/>
  <c r="R1606" i="1"/>
  <c r="R1333" i="1"/>
  <c r="R2679" i="1"/>
  <c r="R1570" i="1"/>
  <c r="R1076" i="1"/>
  <c r="R2979" i="1"/>
  <c r="R2902" i="1"/>
  <c r="R100" i="1"/>
  <c r="R3613" i="1"/>
  <c r="R121" i="1"/>
  <c r="R2617" i="1"/>
  <c r="R3225" i="1"/>
  <c r="R36" i="1"/>
  <c r="R2698" i="1"/>
  <c r="R2117" i="1"/>
  <c r="R3606" i="1"/>
  <c r="R3682" i="1"/>
  <c r="R1884" i="1"/>
  <c r="R1823" i="1"/>
  <c r="R1476" i="1"/>
  <c r="R3528" i="1"/>
  <c r="R2808" i="1"/>
  <c r="R2478" i="1"/>
  <c r="R380" i="1"/>
  <c r="R1360" i="1"/>
  <c r="R3324" i="1"/>
  <c r="R3343" i="1"/>
  <c r="R1889" i="1"/>
  <c r="R3663" i="1"/>
  <c r="R2464" i="1"/>
  <c r="R2833" i="1"/>
  <c r="R2674" i="1"/>
  <c r="R3595" i="1"/>
  <c r="R748" i="1"/>
  <c r="R1341" i="1"/>
  <c r="R3263" i="1"/>
  <c r="R3515" i="1"/>
  <c r="R2603" i="1"/>
  <c r="R2165" i="1"/>
  <c r="R1096" i="1"/>
  <c r="R3623" i="1"/>
  <c r="R55" i="1"/>
  <c r="R2982" i="1"/>
  <c r="R3690" i="1"/>
  <c r="R3704" i="1"/>
  <c r="R3424" i="1"/>
  <c r="R3836" i="1"/>
  <c r="R3188" i="1"/>
  <c r="R2446" i="1"/>
  <c r="R2934" i="1"/>
  <c r="R3412" i="1"/>
  <c r="R3585" i="1"/>
  <c r="R2086" i="1"/>
  <c r="R2314" i="1"/>
  <c r="R2321" i="1"/>
  <c r="R799" i="1"/>
  <c r="R1214" i="1"/>
  <c r="R3042" i="1"/>
  <c r="R2260" i="1"/>
  <c r="R742" i="1"/>
  <c r="R1850" i="1"/>
  <c r="R1005" i="1"/>
  <c r="R1190" i="1"/>
  <c r="R1931" i="1"/>
  <c r="R2973" i="1"/>
  <c r="R2490" i="1"/>
  <c r="R898" i="1"/>
  <c r="R1181" i="1"/>
  <c r="R2554" i="1"/>
  <c r="R3511" i="1"/>
  <c r="R1022" i="1"/>
  <c r="R3636" i="1"/>
  <c r="R3366" i="1"/>
  <c r="R3471" i="1"/>
  <c r="R1986" i="1"/>
  <c r="R414" i="1"/>
  <c r="R2642" i="1"/>
  <c r="R2792" i="1"/>
  <c r="R2632" i="1"/>
  <c r="R2657" i="1"/>
  <c r="R807" i="1"/>
  <c r="R3626" i="1"/>
  <c r="R3240" i="1"/>
  <c r="R2994" i="1"/>
  <c r="R3382" i="1"/>
  <c r="R1278" i="1"/>
  <c r="R1689" i="1"/>
  <c r="R1754" i="1"/>
  <c r="R3224" i="1"/>
  <c r="R3618" i="1"/>
  <c r="R3170" i="1"/>
  <c r="R3416" i="1"/>
  <c r="R116" i="1"/>
  <c r="R1312" i="1"/>
  <c r="R2827" i="1"/>
  <c r="R3698" i="1"/>
  <c r="R3669" i="1"/>
  <c r="R3575" i="1"/>
  <c r="R3597" i="1"/>
  <c r="R3517" i="1"/>
  <c r="R3627" i="1"/>
  <c r="R1357" i="1"/>
  <c r="R2183" i="1"/>
  <c r="R3661" i="1"/>
  <c r="R1666" i="1"/>
  <c r="R1016" i="1"/>
  <c r="R3356" i="1"/>
  <c r="R1392" i="1"/>
  <c r="R2804" i="1"/>
  <c r="R3286" i="1"/>
  <c r="R3674" i="1"/>
  <c r="R839" i="1"/>
  <c r="R3508" i="1"/>
  <c r="R4069" i="1"/>
  <c r="R407" i="1"/>
  <c r="R339" i="1"/>
  <c r="R2791" i="1"/>
  <c r="R3005" i="1"/>
  <c r="R3010" i="1"/>
  <c r="R3176" i="1"/>
  <c r="R212" i="1"/>
  <c r="R3439" i="1"/>
  <c r="R3469" i="1"/>
  <c r="R2285" i="1"/>
  <c r="R1849" i="1"/>
  <c r="R661" i="1"/>
  <c r="R3242" i="1"/>
  <c r="R408" i="1"/>
  <c r="R12" i="1"/>
  <c r="R3787" i="1"/>
  <c r="R654" i="1"/>
  <c r="R735" i="1"/>
  <c r="R2091" i="1"/>
  <c r="R3611" i="1"/>
  <c r="R2562" i="1"/>
  <c r="R1826" i="1"/>
  <c r="R4050" i="1"/>
  <c r="R168" i="1"/>
  <c r="R1859" i="1"/>
  <c r="R2099" i="1"/>
  <c r="R2832" i="1"/>
  <c r="R3377" i="1"/>
  <c r="R3414" i="1"/>
  <c r="R3625" i="1"/>
  <c r="R3756" i="1"/>
  <c r="R3782" i="1"/>
  <c r="R500" i="1"/>
  <c r="R3913" i="1"/>
  <c r="R2276" i="1"/>
  <c r="R1106" i="1"/>
  <c r="R1914" i="1"/>
  <c r="R1004" i="1"/>
  <c r="R3403" i="1"/>
  <c r="R2788" i="1"/>
  <c r="R1193" i="1"/>
  <c r="R3179" i="1"/>
  <c r="R2168" i="1"/>
  <c r="R1928" i="1"/>
  <c r="R3421" i="1"/>
  <c r="R308" i="1"/>
  <c r="R3707" i="1"/>
  <c r="R2835" i="1"/>
  <c r="R840" i="1"/>
  <c r="R978" i="1"/>
  <c r="R2022" i="1"/>
  <c r="R1650" i="1"/>
  <c r="R3728" i="1"/>
  <c r="R3254" i="1"/>
  <c r="R1168" i="1"/>
  <c r="R3584" i="1"/>
  <c r="R2834" i="1"/>
  <c r="R3779" i="1"/>
  <c r="R3232" i="1"/>
  <c r="R3486" i="1"/>
  <c r="R1018" i="1"/>
  <c r="R1376" i="1"/>
  <c r="R1394" i="1"/>
  <c r="R2673" i="1"/>
  <c r="R805" i="1"/>
  <c r="R404" i="1"/>
  <c r="R1652" i="1"/>
  <c r="R795" i="1"/>
  <c r="R4038" i="1"/>
  <c r="R3265" i="1"/>
  <c r="R3459" i="1"/>
  <c r="R2628" i="1"/>
  <c r="R2882" i="1"/>
  <c r="R1671" i="1"/>
  <c r="R1866" i="1"/>
  <c r="R3339" i="1"/>
  <c r="R40" i="1"/>
  <c r="R3532" i="1"/>
  <c r="R521" i="1"/>
  <c r="R3313" i="1"/>
  <c r="R722" i="1"/>
  <c r="R1902" i="1"/>
  <c r="R1404" i="1"/>
  <c r="R3204" i="1"/>
  <c r="R589" i="1"/>
  <c r="R3185" i="1"/>
  <c r="R2149" i="1"/>
  <c r="R2458" i="1"/>
  <c r="R1937" i="1"/>
  <c r="R1603" i="1"/>
  <c r="R2812" i="1"/>
  <c r="R866" i="1"/>
  <c r="R2936" i="1"/>
  <c r="R3141" i="1"/>
  <c r="R1201" i="1"/>
  <c r="R1675" i="1"/>
  <c r="R3505" i="1"/>
  <c r="R822" i="1"/>
  <c r="R2942" i="1"/>
  <c r="R1903" i="1"/>
  <c r="R3617" i="1"/>
  <c r="R3166" i="1"/>
  <c r="R2831" i="1"/>
  <c r="R2277" i="1"/>
  <c r="R3825" i="1"/>
  <c r="R3249" i="1"/>
  <c r="R1216" i="1"/>
  <c r="R3330" i="1"/>
  <c r="R1930" i="1"/>
  <c r="R2368" i="1"/>
  <c r="R3308" i="1"/>
  <c r="R3552" i="1"/>
  <c r="R2477" i="1"/>
  <c r="R3656" i="1"/>
  <c r="R89" i="1"/>
  <c r="R853" i="1"/>
  <c r="R844" i="1"/>
  <c r="R3201" i="1"/>
  <c r="R977" i="1"/>
  <c r="R1261" i="1"/>
  <c r="R3440" i="1"/>
  <c r="R1895" i="1"/>
  <c r="R2842" i="1"/>
  <c r="R3367" i="1"/>
  <c r="R1362" i="1"/>
  <c r="R378" i="1"/>
  <c r="R3507" i="1"/>
  <c r="R2542" i="1"/>
  <c r="R3280" i="1"/>
  <c r="R1509" i="1"/>
  <c r="R3180" i="1"/>
  <c r="R3266" i="1"/>
  <c r="R2935" i="1"/>
  <c r="R3540" i="1"/>
  <c r="R2317" i="1"/>
  <c r="R3443" i="1"/>
  <c r="R3599" i="1"/>
  <c r="R2811" i="1"/>
  <c r="R3270" i="1"/>
  <c r="R3563" i="1"/>
  <c r="R3605" i="1"/>
  <c r="R1349" i="1"/>
  <c r="R3489" i="1"/>
  <c r="R760" i="1"/>
  <c r="R988" i="1"/>
  <c r="R3209" i="1"/>
  <c r="R1297" i="1"/>
  <c r="R757" i="1"/>
  <c r="R3594" i="1"/>
  <c r="R862" i="1"/>
  <c r="R1243" i="1"/>
  <c r="R728" i="1"/>
  <c r="R1643" i="1"/>
  <c r="R2988" i="1"/>
  <c r="R1699" i="1"/>
  <c r="R3322" i="1"/>
  <c r="R3892" i="1"/>
  <c r="R767" i="1"/>
  <c r="R3780" i="1"/>
  <c r="R3616" i="1"/>
  <c r="R3701" i="1"/>
  <c r="R3320" i="1"/>
  <c r="R794" i="1"/>
  <c r="R1359" i="1"/>
  <c r="R1637" i="1"/>
  <c r="R1844" i="1"/>
  <c r="R2179" i="1"/>
  <c r="R2248" i="1"/>
  <c r="R2422" i="1"/>
  <c r="R3314" i="1"/>
  <c r="R1831" i="1"/>
  <c r="R1304" i="1"/>
  <c r="R2097" i="1"/>
  <c r="R2468" i="1"/>
  <c r="R3289" i="1"/>
  <c r="R3518" i="1"/>
  <c r="R3546" i="1"/>
  <c r="R3776" i="1"/>
  <c r="R4042" i="1"/>
  <c r="R2672" i="1"/>
  <c r="R3939" i="1"/>
  <c r="R947" i="1"/>
  <c r="R1572" i="1"/>
  <c r="R3107" i="1"/>
  <c r="R692" i="1"/>
  <c r="R2220" i="1"/>
  <c r="R1223" i="1"/>
  <c r="R894" i="1"/>
  <c r="R3292" i="1"/>
  <c r="R1933" i="1"/>
  <c r="R539" i="1"/>
  <c r="R1247" i="1"/>
  <c r="R2829" i="1"/>
  <c r="R2840" i="1"/>
  <c r="R1691" i="1"/>
  <c r="R3557" i="1"/>
  <c r="R815" i="1"/>
  <c r="R1694" i="1"/>
  <c r="R3349" i="1"/>
  <c r="R74" i="1"/>
  <c r="R68" i="1"/>
  <c r="R25" i="1"/>
  <c r="R3012" i="1"/>
  <c r="R2847" i="1"/>
  <c r="R107" i="1"/>
  <c r="R3150" i="1"/>
  <c r="R891" i="1"/>
  <c r="R3805" i="1"/>
  <c r="R1803" i="1"/>
  <c r="R2108" i="1"/>
  <c r="R2929" i="1"/>
  <c r="R837" i="1"/>
  <c r="R1248" i="1"/>
  <c r="R1629" i="1"/>
  <c r="R1989" i="1"/>
  <c r="R3769" i="1"/>
  <c r="R2555" i="1"/>
  <c r="R3154" i="1"/>
  <c r="R69" i="1"/>
  <c r="R2465" i="1"/>
  <c r="R3315" i="1"/>
  <c r="R699" i="1"/>
  <c r="R1924" i="1"/>
  <c r="R3450" i="1"/>
  <c r="R3174" i="1"/>
  <c r="R4107" i="1"/>
  <c r="R2256" i="1"/>
  <c r="R1024" i="1"/>
  <c r="R972" i="1"/>
  <c r="R1577" i="1"/>
  <c r="R3926" i="1"/>
  <c r="R3572" i="1"/>
  <c r="R1769" i="1"/>
  <c r="R802" i="1"/>
  <c r="R2625" i="1"/>
  <c r="R65" i="1"/>
  <c r="R2103" i="1"/>
  <c r="R3480" i="1"/>
  <c r="R716" i="1"/>
  <c r="R3172" i="1"/>
  <c r="R73" i="1"/>
  <c r="R803" i="1"/>
  <c r="R213" i="1"/>
  <c r="R785" i="1"/>
  <c r="R2466" i="1"/>
  <c r="R3659" i="1"/>
  <c r="R3357" i="1"/>
  <c r="R3558" i="1"/>
  <c r="R1648" i="1"/>
  <c r="R3681" i="1"/>
  <c r="R187" i="1"/>
  <c r="R1481" i="1"/>
  <c r="R1728" i="1"/>
  <c r="R111" i="1"/>
  <c r="R3434" i="1"/>
  <c r="R2205" i="1"/>
  <c r="R3814" i="1"/>
  <c r="R1800" i="1"/>
  <c r="R3178" i="1"/>
  <c r="R1040" i="1"/>
  <c r="R1744" i="1"/>
  <c r="R3432" i="1"/>
  <c r="R3298" i="1"/>
  <c r="R3699" i="1"/>
  <c r="R50" i="1"/>
  <c r="R1766" i="1"/>
  <c r="R2828" i="1"/>
  <c r="R2109" i="1"/>
  <c r="R1098" i="1"/>
  <c r="R2794" i="1"/>
  <c r="R826" i="1"/>
  <c r="R2557" i="1"/>
  <c r="R2294" i="1"/>
  <c r="R3819" i="1"/>
  <c r="R2470" i="1"/>
  <c r="R1657" i="1"/>
  <c r="R3409" i="1"/>
  <c r="R649" i="1"/>
  <c r="R3482" i="1"/>
  <c r="R3550" i="1"/>
  <c r="R17" i="1"/>
  <c r="R1891" i="1"/>
  <c r="R209" i="1"/>
  <c r="R2113" i="1"/>
  <c r="R3850" i="1"/>
  <c r="R3259" i="1"/>
  <c r="R3815" i="1"/>
  <c r="R1554" i="1"/>
  <c r="R3851" i="1"/>
  <c r="R2134" i="1"/>
  <c r="R1285" i="1"/>
  <c r="R3501" i="1"/>
  <c r="R2974" i="1"/>
  <c r="R3083" i="1"/>
  <c r="R3163" i="1"/>
  <c r="R3816" i="1"/>
  <c r="R1827" i="1"/>
  <c r="R2536" i="1"/>
  <c r="R2647" i="1"/>
  <c r="R3388" i="1"/>
  <c r="R3710" i="1"/>
  <c r="R2309" i="1"/>
  <c r="R3568" i="1"/>
  <c r="R1300" i="1"/>
  <c r="R3603" i="1"/>
  <c r="R3305" i="1"/>
  <c r="R2772" i="1"/>
  <c r="R66" i="1"/>
  <c r="R1246" i="1"/>
  <c r="R3479" i="1"/>
  <c r="R756" i="1"/>
  <c r="R3381" i="1"/>
  <c r="R1167" i="1"/>
  <c r="R146" i="1"/>
  <c r="R3197" i="1"/>
  <c r="R385" i="1"/>
  <c r="R2487" i="1"/>
  <c r="R3537" i="1"/>
  <c r="R3282" i="1"/>
  <c r="R3467" i="1"/>
  <c r="R3878" i="1"/>
  <c r="R819" i="1"/>
  <c r="R1303" i="1"/>
  <c r="R3430" i="1"/>
  <c r="R1841" i="1"/>
  <c r="R2646" i="1"/>
  <c r="R1923" i="1"/>
  <c r="R537" i="1"/>
  <c r="R2790" i="1"/>
  <c r="R2793" i="1"/>
  <c r="R3680" i="1"/>
  <c r="R3227" i="1"/>
  <c r="R3839" i="1"/>
  <c r="R3474" i="1"/>
  <c r="R790" i="1"/>
  <c r="R1843" i="1"/>
  <c r="R3784" i="1"/>
  <c r="R1287" i="1"/>
  <c r="R409" i="1"/>
  <c r="R2914" i="1"/>
  <c r="R3715" i="1"/>
  <c r="R1316" i="1"/>
  <c r="R42" i="1"/>
  <c r="R3521" i="1"/>
  <c r="R1263" i="1"/>
  <c r="R1858" i="1"/>
  <c r="R3811" i="1"/>
  <c r="R3841" i="1"/>
  <c r="R1286" i="1"/>
  <c r="R1443" i="1"/>
  <c r="R1828" i="1"/>
  <c r="R3359" i="1"/>
  <c r="R3476" i="1"/>
  <c r="R3620" i="1"/>
  <c r="R1653" i="1"/>
  <c r="R2121" i="1"/>
  <c r="R3522" i="1"/>
  <c r="R3596" i="1"/>
  <c r="R3729" i="1"/>
  <c r="R1673" i="1"/>
  <c r="R1636" i="1"/>
  <c r="R3655" i="1"/>
  <c r="R2112" i="1"/>
  <c r="R750" i="1"/>
  <c r="R2431" i="1"/>
  <c r="R3375" i="1"/>
  <c r="R3777" i="1"/>
  <c r="R22" i="1"/>
  <c r="R535" i="1"/>
  <c r="R3161" i="1"/>
  <c r="R885" i="1"/>
  <c r="R3218" i="1"/>
  <c r="R1605" i="1"/>
  <c r="R43" i="1"/>
  <c r="R46" i="1"/>
  <c r="R1621" i="1"/>
  <c r="R2209" i="1"/>
  <c r="R2475" i="1"/>
  <c r="R2482" i="1"/>
  <c r="R2939" i="1"/>
  <c r="R3387" i="1"/>
  <c r="R3405" i="1"/>
  <c r="R3433" i="1"/>
  <c r="R3447" i="1"/>
  <c r="R3629" i="1"/>
  <c r="R3772" i="1"/>
  <c r="R2206" i="1"/>
  <c r="R1786" i="1"/>
  <c r="R915" i="1"/>
  <c r="R2624" i="1"/>
  <c r="R1716" i="1"/>
  <c r="R3385" i="1"/>
  <c r="R3273" i="1"/>
  <c r="R832" i="1"/>
  <c r="R28" i="1"/>
  <c r="R1228" i="1"/>
  <c r="R1674" i="1"/>
  <c r="R3044" i="1"/>
  <c r="R3481" i="1"/>
  <c r="R2497" i="1"/>
  <c r="R501" i="1"/>
  <c r="R2885" i="1"/>
  <c r="R2677" i="1"/>
  <c r="R987" i="1"/>
  <c r="R2621" i="1"/>
  <c r="R2316" i="1"/>
  <c r="R1472" i="1"/>
  <c r="R1775" i="1"/>
  <c r="R440" i="1"/>
  <c r="R1291" i="1"/>
  <c r="R2638" i="1"/>
  <c r="R2837" i="1"/>
  <c r="R1294" i="1"/>
  <c r="R130" i="1"/>
  <c r="R3032" i="1"/>
  <c r="R667" i="1"/>
  <c r="R3730" i="1"/>
  <c r="R791" i="1"/>
  <c r="R3709" i="1"/>
  <c r="R3445" i="1"/>
  <c r="R1839" i="1"/>
  <c r="R2010" i="1"/>
  <c r="R3712" i="1"/>
  <c r="R3573" i="1"/>
  <c r="R483" i="1"/>
  <c r="R3272" i="1"/>
  <c r="R3102" i="1"/>
  <c r="R3812" i="1"/>
  <c r="R2597" i="1"/>
  <c r="R1082" i="1"/>
  <c r="R3708" i="1"/>
  <c r="R1475" i="1"/>
  <c r="R3277" i="1"/>
  <c r="R1100" i="1"/>
  <c r="R1641" i="1"/>
  <c r="R3198" i="1"/>
  <c r="R3692" i="1"/>
  <c r="R3818" i="1"/>
  <c r="R3856" i="1"/>
  <c r="R158" i="1"/>
  <c r="R1265" i="1"/>
  <c r="R3945" i="1"/>
  <c r="R968" i="1"/>
  <c r="R1680" i="1"/>
  <c r="R2605" i="1"/>
  <c r="R1611" i="1"/>
  <c r="R2119" i="1"/>
  <c r="R1690" i="1"/>
  <c r="R2519" i="1"/>
  <c r="R3372" i="1"/>
  <c r="R3635" i="1"/>
  <c r="R3100" i="1"/>
  <c r="R2216" i="1"/>
  <c r="R2747" i="1"/>
  <c r="R2177" i="1"/>
  <c r="R1330" i="1"/>
  <c r="R4012" i="1"/>
  <c r="R2707" i="1"/>
  <c r="R860" i="1"/>
  <c r="R98" i="1"/>
  <c r="R3099" i="1"/>
  <c r="R528" i="1"/>
  <c r="R1822" i="1"/>
  <c r="R2670" i="1"/>
  <c r="R1329" i="1"/>
  <c r="R3419" i="1"/>
  <c r="R112" i="1"/>
  <c r="R2684" i="1"/>
  <c r="R1804" i="1"/>
  <c r="R3849" i="1"/>
  <c r="R1245" i="1"/>
  <c r="R3500" i="1"/>
  <c r="R652" i="1"/>
  <c r="R3316" i="1"/>
  <c r="R3499" i="1"/>
  <c r="R991" i="1"/>
  <c r="R1508" i="1"/>
  <c r="R3530" i="1"/>
  <c r="R3724" i="1"/>
  <c r="R37" i="1"/>
  <c r="R2084" i="1"/>
  <c r="R3253" i="1"/>
  <c r="R2669" i="1"/>
  <c r="R3487" i="1"/>
  <c r="R771" i="1"/>
  <c r="R1927" i="1"/>
  <c r="R2778" i="1"/>
  <c r="R81" i="1"/>
  <c r="R3520" i="1"/>
  <c r="R3348" i="1"/>
  <c r="R3246" i="1"/>
  <c r="R1792" i="1"/>
  <c r="R2967" i="1"/>
  <c r="R2141" i="1"/>
  <c r="R1288" i="1"/>
  <c r="R2971" i="1"/>
  <c r="R3612" i="1"/>
  <c r="R3441" i="1"/>
  <c r="R2816" i="1"/>
  <c r="R2181" i="1"/>
  <c r="R2551" i="1"/>
  <c r="R2291" i="1"/>
  <c r="R3233" i="1"/>
  <c r="R2954" i="1"/>
  <c r="R3001" i="1"/>
  <c r="R740" i="1"/>
  <c r="R3332" i="1"/>
  <c r="R101" i="1"/>
  <c r="R3395" i="1"/>
  <c r="R1587" i="1"/>
  <c r="R3951" i="1"/>
  <c r="R1620" i="1"/>
  <c r="R812" i="1"/>
  <c r="R930" i="1"/>
  <c r="R1457" i="1"/>
  <c r="R3355" i="1"/>
  <c r="R202" i="1"/>
  <c r="R2383" i="1"/>
  <c r="R79" i="1"/>
  <c r="R2703" i="1"/>
  <c r="R3545" i="1"/>
  <c r="R531" i="1"/>
  <c r="R3398" i="1"/>
  <c r="R1356" i="1"/>
  <c r="R2292" i="1"/>
  <c r="R2005" i="1"/>
  <c r="R3390" i="1"/>
  <c r="R1372" i="1"/>
  <c r="R2326" i="1"/>
  <c r="R2089" i="1"/>
  <c r="R744" i="1"/>
  <c r="R3120" i="1"/>
  <c r="R3785" i="1"/>
  <c r="R942" i="1"/>
  <c r="R2281" i="1"/>
  <c r="R2095" i="1"/>
  <c r="R3392" i="1"/>
  <c r="R384" i="1"/>
  <c r="R3760" i="1"/>
  <c r="R3351" i="1"/>
  <c r="R1789" i="1"/>
  <c r="R3454" i="1"/>
  <c r="R662" i="1"/>
  <c r="R3553" i="1"/>
  <c r="R1426" i="1"/>
  <c r="R3326" i="1"/>
  <c r="R1846" i="1"/>
  <c r="R3358" i="1"/>
  <c r="R936" i="1"/>
  <c r="R3513" i="1"/>
  <c r="R2496" i="1"/>
  <c r="R255" i="1"/>
  <c r="R19" i="1"/>
  <c r="R1379" i="1"/>
  <c r="R3503" i="1"/>
  <c r="R3660" i="1"/>
  <c r="R87" i="1"/>
  <c r="R3078" i="1"/>
  <c r="R3703" i="1"/>
  <c r="R2297" i="1"/>
  <c r="R1604" i="1"/>
  <c r="R2288" i="1"/>
  <c r="R2489" i="1"/>
  <c r="R3580" i="1"/>
  <c r="R857" i="1"/>
  <c r="R3033" i="1"/>
  <c r="R3229" i="1"/>
  <c r="R3429" i="1"/>
  <c r="R3495" i="1"/>
  <c r="R3583" i="1"/>
  <c r="R3766" i="1"/>
  <c r="R3872" i="1"/>
  <c r="R2158" i="1"/>
  <c r="R982" i="1"/>
  <c r="R83" i="1"/>
  <c r="R678" i="1"/>
  <c r="R2634" i="1"/>
  <c r="R198" i="1"/>
  <c r="R1230" i="1"/>
  <c r="R3904" i="1"/>
  <c r="R610" i="1"/>
  <c r="R3773" i="1"/>
  <c r="R268" i="1"/>
  <c r="R1864" i="1"/>
  <c r="R1900" i="1"/>
  <c r="R1134" i="1"/>
  <c r="R3182" i="1"/>
  <c r="R825" i="1"/>
  <c r="R2627" i="1"/>
  <c r="R1107" i="1"/>
  <c r="R417" i="1"/>
  <c r="R1985" i="1"/>
  <c r="R1783" i="1"/>
  <c r="R556" i="1"/>
  <c r="R2525" i="1"/>
  <c r="R1697" i="1"/>
  <c r="R2780" i="1"/>
  <c r="R952" i="1"/>
  <c r="R3835" i="1"/>
  <c r="R1905" i="1"/>
  <c r="R1719" i="1"/>
  <c r="R3524" i="1"/>
  <c r="R830" i="1"/>
  <c r="R2284" i="1"/>
  <c r="R717" i="1"/>
  <c r="R128" i="1"/>
  <c r="R3925" i="1"/>
  <c r="R3671" i="1"/>
  <c r="R934" i="1"/>
  <c r="R1677" i="1"/>
  <c r="R2996" i="1"/>
  <c r="R789" i="1"/>
  <c r="R105" i="1"/>
  <c r="R559" i="1"/>
  <c r="R1035" i="1"/>
  <c r="R3451" i="1"/>
  <c r="R2471" i="1"/>
  <c r="R2920" i="1"/>
  <c r="R2560" i="1"/>
  <c r="R2104" i="1"/>
  <c r="R2836" i="1"/>
  <c r="R80" i="1"/>
  <c r="R879" i="1"/>
  <c r="R1886" i="1"/>
  <c r="R2120" i="1"/>
  <c r="R2408" i="1"/>
  <c r="R848" i="1"/>
  <c r="R1355" i="1"/>
  <c r="R4079" i="1"/>
  <c r="R2661" i="1"/>
  <c r="R1325" i="1"/>
  <c r="R530" i="1"/>
  <c r="R1743" i="1"/>
  <c r="R2802" i="1"/>
  <c r="R3764" i="1"/>
  <c r="R3753" i="1"/>
  <c r="R2958" i="1"/>
  <c r="R1656" i="1"/>
  <c r="R2783" i="1"/>
  <c r="R3937" i="1"/>
  <c r="R3234" i="1"/>
  <c r="R694" i="1"/>
  <c r="R3979" i="1"/>
  <c r="R1706" i="1"/>
  <c r="R1853" i="1"/>
  <c r="R207" i="1"/>
  <c r="R3151" i="1"/>
  <c r="R177" i="1"/>
  <c r="R3077" i="1"/>
  <c r="R3705" i="1"/>
  <c r="R143" i="1"/>
  <c r="R3028" i="1"/>
  <c r="R878" i="1"/>
  <c r="R2479" i="1"/>
  <c r="R412" i="1"/>
  <c r="R2938" i="1"/>
  <c r="R3533" i="1"/>
  <c r="R3637" i="1"/>
  <c r="R3492" i="1"/>
  <c r="R816" i="1"/>
  <c r="R2335" i="1"/>
  <c r="R3034" i="1"/>
  <c r="R1932" i="1"/>
  <c r="R2467" i="1"/>
  <c r="R3543" i="1"/>
  <c r="R3694" i="1"/>
  <c r="R3325" i="1"/>
  <c r="R3834" i="1"/>
  <c r="R2485" i="1"/>
  <c r="R465" i="1"/>
  <c r="R3228" i="1"/>
  <c r="R3615" i="1"/>
  <c r="R3718" i="1"/>
  <c r="R635" i="1"/>
  <c r="R3401" i="1"/>
  <c r="R3879" i="1"/>
  <c r="R21" i="1"/>
  <c r="R1888" i="1"/>
  <c r="R3593" i="1"/>
  <c r="R3983" i="1"/>
  <c r="R2437" i="1"/>
  <c r="R3167" i="1"/>
  <c r="R2964" i="1"/>
  <c r="R3539" i="1"/>
  <c r="R1870" i="1"/>
  <c r="R2589" i="1"/>
  <c r="R3460" i="1"/>
  <c r="R1610" i="1"/>
  <c r="R418" i="1"/>
  <c r="R869" i="1"/>
  <c r="R859" i="1"/>
  <c r="R1298" i="1"/>
  <c r="R1644" i="1"/>
  <c r="R1901" i="1"/>
  <c r="R2784" i="1"/>
  <c r="R3345" i="1"/>
  <c r="R3668" i="1"/>
  <c r="R2789" i="1"/>
  <c r="R3720" i="1"/>
  <c r="R2469" i="1"/>
  <c r="R3106" i="1"/>
  <c r="R3598" i="1"/>
  <c r="R3094" i="1"/>
  <c r="R1626" i="1"/>
  <c r="R1682" i="1"/>
  <c r="R3567" i="1"/>
  <c r="R1091" i="1"/>
  <c r="R2600" i="1"/>
  <c r="R3331" i="1"/>
  <c r="R2236" i="1"/>
  <c r="R943" i="1"/>
  <c r="R4001" i="1"/>
  <c r="R1162" i="1"/>
  <c r="R2806" i="1"/>
  <c r="R3786" i="1"/>
  <c r="R1776" i="1"/>
  <c r="R1760" i="1"/>
  <c r="R1896" i="1"/>
  <c r="R2706" i="1"/>
  <c r="R2785" i="1"/>
  <c r="R3199" i="1"/>
  <c r="R2891" i="1"/>
  <c r="R3534" i="1"/>
  <c r="R2207" i="1"/>
  <c r="R1310" i="1"/>
  <c r="R1328" i="1"/>
  <c r="R1622" i="1"/>
  <c r="R2208" i="1"/>
  <c r="R3621" i="1"/>
  <c r="R2407" i="1"/>
  <c r="R4054" i="1"/>
  <c r="R3548" i="1"/>
  <c r="R1939" i="1"/>
  <c r="R3437" i="1"/>
  <c r="R3683" i="1"/>
  <c r="R3319" i="1"/>
  <c r="R3393" i="1"/>
  <c r="R1942" i="1"/>
  <c r="R3570" i="1"/>
  <c r="R680" i="1"/>
  <c r="R95" i="1"/>
  <c r="R3368" i="1"/>
  <c r="R3935" i="1"/>
  <c r="R2361" i="1"/>
  <c r="R3600" i="1"/>
  <c r="R2539" i="1"/>
  <c r="R2680" i="1"/>
  <c r="R3771" i="1"/>
  <c r="R3844" i="1"/>
  <c r="R2953" i="1"/>
  <c r="R1364" i="1"/>
  <c r="R3364" i="1"/>
  <c r="R3569" i="1"/>
  <c r="R3711" i="1"/>
  <c r="R1266" i="1"/>
  <c r="R3448" i="1"/>
  <c r="R1771" i="1"/>
  <c r="R1665" i="1"/>
  <c r="R3009" i="1"/>
  <c r="R3449" i="1"/>
  <c r="R3473" i="1"/>
  <c r="R2949" i="1"/>
  <c r="R2258" i="1"/>
  <c r="R3309" i="1"/>
  <c r="R2559" i="1"/>
  <c r="R3039" i="1"/>
  <c r="R783" i="1"/>
  <c r="R3845" i="1"/>
  <c r="R3821" i="1"/>
  <c r="R3502" i="1"/>
  <c r="R1226" i="1"/>
  <c r="R3862" i="1"/>
  <c r="R2678" i="1"/>
  <c r="R2500" i="1"/>
  <c r="R648" i="1"/>
  <c r="R3410" i="1"/>
  <c r="R2301" i="1"/>
  <c r="R1640" i="1"/>
  <c r="R1713" i="1"/>
  <c r="R1835" i="1"/>
  <c r="R2758" i="1"/>
  <c r="R1885" i="1"/>
  <c r="R3370" i="1"/>
  <c r="R3686" i="1"/>
  <c r="R312" i="1"/>
  <c r="R782" i="1"/>
  <c r="R813" i="1"/>
  <c r="R871" i="1"/>
  <c r="R3128" i="1"/>
  <c r="R2106" i="1"/>
  <c r="R1208" i="1"/>
  <c r="R3374" i="1"/>
  <c r="R3561" i="1"/>
  <c r="R3670" i="1"/>
  <c r="R2472" i="1"/>
  <c r="R1833" i="1"/>
  <c r="R3678" i="1"/>
  <c r="R1087" i="1"/>
  <c r="R1672" i="1"/>
  <c r="R2389" i="1"/>
  <c r="R786" i="1"/>
  <c r="R3582" i="1"/>
  <c r="R3800" i="1"/>
  <c r="R1039" i="1"/>
  <c r="R1170" i="1"/>
  <c r="R1592" i="1"/>
  <c r="R3551" i="1"/>
  <c r="R2210" i="1"/>
  <c r="R1615" i="1"/>
  <c r="R2221" i="1"/>
  <c r="R1213" i="1"/>
  <c r="R3601" i="1"/>
  <c r="R3908" i="1"/>
  <c r="R2299" i="1"/>
  <c r="R3040" i="1"/>
  <c r="R3566" i="1"/>
  <c r="R1882" i="1"/>
  <c r="R1662" i="1"/>
  <c r="R2995" i="1"/>
  <c r="R2770" i="1"/>
  <c r="R1840" i="1"/>
  <c r="R1613" i="1"/>
  <c r="R1862" i="1"/>
  <c r="R2290" i="1"/>
  <c r="R2484" i="1"/>
  <c r="R2671" i="1"/>
  <c r="R3624" i="1"/>
  <c r="R3817" i="1"/>
  <c r="R392" i="1"/>
  <c r="R1847" i="1"/>
  <c r="R2174" i="1"/>
  <c r="R2511" i="1"/>
  <c r="R2823" i="1"/>
  <c r="R2930" i="1"/>
  <c r="R2990" i="1"/>
  <c r="R3187" i="1"/>
  <c r="R3506" i="1"/>
  <c r="R3514" i="1"/>
  <c r="R3810" i="1"/>
  <c r="R3915" i="1"/>
  <c r="R1796" i="1"/>
  <c r="R1780" i="1"/>
  <c r="R1340" i="1"/>
  <c r="R2636" i="1"/>
  <c r="R1842" i="1"/>
  <c r="R3882" i="1"/>
  <c r="R1169" i="1"/>
  <c r="R707" i="1"/>
  <c r="R2980" i="1"/>
  <c r="R2629" i="1"/>
  <c r="R3422" i="1"/>
  <c r="R2875" i="1"/>
  <c r="R3462" i="1"/>
  <c r="R2517" i="1"/>
  <c r="R2630" i="1"/>
  <c r="R3639" i="1"/>
  <c r="R2798" i="1"/>
  <c r="R2295" i="1"/>
  <c r="R3397" i="1"/>
  <c r="R1396" i="1"/>
  <c r="R814" i="1"/>
  <c r="R1154" i="1"/>
  <c r="R3095" i="1"/>
  <c r="R979" i="1"/>
  <c r="R3916" i="1"/>
  <c r="R1788" i="1"/>
  <c r="R3512" i="1"/>
  <c r="R666" i="1"/>
  <c r="R787" i="1"/>
  <c r="R75" i="1"/>
  <c r="R3838" i="1"/>
  <c r="R2193" i="1"/>
  <c r="R1492" i="1"/>
  <c r="R1773" i="1"/>
  <c r="R677" i="1"/>
  <c r="R2561" i="1"/>
  <c r="R3369" i="1"/>
  <c r="R1176" i="1"/>
  <c r="R1465" i="1"/>
  <c r="R1764" i="1"/>
  <c r="R2654" i="1"/>
  <c r="R960" i="1"/>
  <c r="R3802" i="1"/>
  <c r="R4057" i="1"/>
  <c r="R3619" i="1"/>
  <c r="R966" i="1"/>
  <c r="R1321" i="1"/>
  <c r="R1388" i="1"/>
  <c r="R3666" i="1"/>
  <c r="R3843" i="1"/>
  <c r="R3446" i="1"/>
  <c r="R1814" i="1"/>
  <c r="R475" i="1"/>
  <c r="R958" i="1"/>
  <c r="R2217" i="1"/>
  <c r="R1774" i="1"/>
  <c r="R1730" i="1"/>
  <c r="R2127" i="1"/>
  <c r="R3853" i="1"/>
  <c r="R600" i="1"/>
  <c r="R1071" i="1"/>
  <c r="R1739" i="1"/>
  <c r="R2085" i="1"/>
  <c r="R2839" i="1"/>
  <c r="R3847" i="1"/>
  <c r="R3285" i="1"/>
  <c r="R705" i="1"/>
  <c r="R2746" i="1"/>
  <c r="R2639" i="1"/>
  <c r="R3053" i="1"/>
  <c r="R3813" i="1"/>
  <c r="R758" i="1"/>
  <c r="R460" i="1"/>
  <c r="R3646" i="1"/>
  <c r="R2102" i="1"/>
  <c r="R1855" i="1"/>
  <c r="R745" i="1"/>
  <c r="R3900" i="1"/>
  <c r="R2224" i="1"/>
  <c r="R1825" i="1"/>
  <c r="R2302" i="1"/>
  <c r="R3329" i="1"/>
  <c r="R1439" i="1"/>
  <c r="R1949" i="1"/>
  <c r="R1435" i="1"/>
  <c r="R3741" i="1"/>
  <c r="R2454" i="1"/>
  <c r="R2748" i="1"/>
  <c r="R27" i="1"/>
  <c r="R189" i="1"/>
  <c r="R1417" i="1"/>
  <c r="R2686" i="1"/>
  <c r="R3610" i="1"/>
  <c r="R4097" i="1"/>
  <c r="R2488" i="1"/>
  <c r="R3093" i="1"/>
  <c r="R2933" i="1"/>
  <c r="R3098" i="1"/>
  <c r="R4058" i="1"/>
  <c r="R3493" i="1"/>
  <c r="R2387" i="1"/>
  <c r="R2558" i="1"/>
  <c r="R3396" i="1"/>
  <c r="R2819" i="1"/>
  <c r="R3579" i="1"/>
  <c r="R3651" i="1"/>
  <c r="R4059" i="1"/>
  <c r="R3554" i="1"/>
  <c r="R448" i="1"/>
  <c r="R1361" i="1"/>
  <c r="R70" i="1"/>
  <c r="R1685" i="1"/>
  <c r="R2826" i="1"/>
  <c r="R3452" i="1"/>
  <c r="R4085" i="1"/>
  <c r="R1625" i="1"/>
  <c r="R2211" i="1"/>
  <c r="R3654" i="1"/>
  <c r="R887" i="1"/>
  <c r="R2494" i="1"/>
  <c r="R2872" i="1"/>
  <c r="R205" i="1"/>
  <c r="R3049" i="1"/>
  <c r="R4076" i="1"/>
  <c r="R1110" i="1"/>
  <c r="R2744" i="1"/>
  <c r="R876" i="1"/>
  <c r="R2797" i="1"/>
  <c r="R4096" i="1"/>
  <c r="R1391" i="1"/>
  <c r="R997" i="1"/>
  <c r="R2544" i="1"/>
  <c r="R183" i="1"/>
  <c r="R3025" i="1"/>
  <c r="R3297" i="1"/>
  <c r="R3541" i="1"/>
  <c r="R718" i="1"/>
  <c r="R2957" i="1"/>
  <c r="R3828" i="1"/>
  <c r="R4000" i="1"/>
  <c r="R3667" i="1"/>
  <c r="R3757" i="1"/>
  <c r="R964" i="1"/>
  <c r="R3296" i="1"/>
  <c r="R3456" i="1"/>
  <c r="R1502" i="1"/>
  <c r="R665" i="1"/>
  <c r="R784" i="1"/>
  <c r="R3463" i="1"/>
  <c r="R633" i="1"/>
  <c r="R411" i="1"/>
  <c r="R670" i="1"/>
  <c r="R1894" i="1"/>
  <c r="R2502" i="1"/>
  <c r="R1642" i="1"/>
  <c r="R1081" i="1"/>
  <c r="R1558" i="1"/>
  <c r="R430" i="1"/>
  <c r="R1192" i="1"/>
  <c r="R2922" i="1"/>
  <c r="R2369" i="1"/>
  <c r="R944" i="1"/>
  <c r="R2803" i="1"/>
  <c r="R3291" i="1"/>
  <c r="R3531" i="1"/>
  <c r="R3453" i="1"/>
  <c r="R2913" i="1"/>
  <c r="R2000" i="1"/>
  <c r="R1779" i="1"/>
  <c r="R3930" i="1"/>
  <c r="R1578" i="1"/>
  <c r="R1725" i="1"/>
  <c r="R2879" i="1"/>
  <c r="R3347" i="1"/>
  <c r="R3415" i="1"/>
  <c r="R3867" i="1"/>
  <c r="R3075" i="1"/>
  <c r="R3133" i="1"/>
  <c r="R881" i="1"/>
  <c r="R1041" i="1"/>
  <c r="R3960" i="1"/>
  <c r="R3987" i="1"/>
  <c r="R4106" i="1"/>
  <c r="R166" i="1"/>
  <c r="R509" i="1"/>
  <c r="R868" i="1"/>
  <c r="R2473" i="1"/>
  <c r="R3138" i="1"/>
  <c r="R1915" i="1"/>
  <c r="R72" i="1"/>
  <c r="R697" i="1"/>
  <c r="R3052" i="1"/>
  <c r="R1692" i="1"/>
  <c r="R2172" i="1"/>
  <c r="R3589" i="1"/>
  <c r="R117" i="1"/>
  <c r="R3461" i="1"/>
  <c r="R3535" i="1"/>
  <c r="R11" i="1"/>
  <c r="R2069" i="1"/>
  <c r="R2002" i="1"/>
  <c r="R2898" i="1"/>
  <c r="R2907" i="1"/>
  <c r="R1020" i="1"/>
  <c r="R1374" i="1"/>
  <c r="R1929" i="1"/>
  <c r="R3733" i="1"/>
  <c r="R3978" i="1"/>
  <c r="R3411" i="1"/>
  <c r="R2076" i="1"/>
  <c r="R2917" i="1"/>
  <c r="R1296" i="1"/>
  <c r="R2098" i="1"/>
  <c r="R3087" i="1"/>
  <c r="R3406" i="1"/>
  <c r="R2146" i="1"/>
  <c r="R2492" i="1"/>
  <c r="R3702" i="1"/>
  <c r="R1289" i="1"/>
  <c r="R2817" i="1"/>
  <c r="R2955" i="1"/>
  <c r="R388" i="1"/>
  <c r="R2144" i="1"/>
  <c r="R52" i="1"/>
  <c r="R106" i="1"/>
  <c r="R377" i="1"/>
  <c r="R1440" i="1"/>
  <c r="R2267" i="1"/>
  <c r="R759" i="1"/>
  <c r="R3523" i="1"/>
  <c r="R3380" i="1"/>
  <c r="R1808" i="1"/>
  <c r="R605" i="1"/>
  <c r="R696" i="1"/>
  <c r="R3065" i="1"/>
  <c r="R3195" i="1"/>
  <c r="R1402" i="1"/>
  <c r="R1129" i="1"/>
  <c r="R1177" i="1"/>
  <c r="R3609" i="1"/>
  <c r="R4077" i="1"/>
  <c r="R434" i="1"/>
  <c r="R2776" i="1"/>
  <c r="R3293" i="1"/>
  <c r="R3713" i="1"/>
  <c r="R3820" i="1"/>
  <c r="R2908" i="1"/>
  <c r="R3754" i="1"/>
  <c r="R76" i="1"/>
  <c r="R1661" i="1"/>
  <c r="R4030" i="1"/>
  <c r="R171" i="1"/>
  <c r="R1727" i="1"/>
  <c r="R2142" i="1"/>
  <c r="R1898" i="1"/>
  <c r="R3311" i="1"/>
  <c r="R2283" i="1"/>
  <c r="R687" i="1"/>
  <c r="R1809" i="1"/>
  <c r="R1393" i="1"/>
  <c r="R1614" i="1"/>
  <c r="R2754" i="1"/>
  <c r="R2899" i="1"/>
  <c r="R3516" i="1"/>
  <c r="R3936" i="1"/>
  <c r="R2457" i="1"/>
  <c r="R820" i="1"/>
  <c r="R858" i="1"/>
  <c r="R3183" i="1"/>
  <c r="R3890" i="1"/>
  <c r="R3994" i="1"/>
  <c r="R3135" i="1"/>
  <c r="R3321" i="1"/>
  <c r="R3323" i="1"/>
  <c r="R3833" i="1"/>
  <c r="R1148" i="1"/>
  <c r="R2583" i="1"/>
  <c r="R3527" i="1"/>
  <c r="R3565" i="1"/>
  <c r="R3970" i="1"/>
  <c r="R4" i="1"/>
  <c r="R3257" i="1"/>
  <c r="R3751" i="1"/>
  <c r="R3114" i="1"/>
  <c r="R831" i="1"/>
  <c r="R911" i="1"/>
  <c r="R1837" i="1"/>
  <c r="R3653" i="1"/>
  <c r="R3896" i="1"/>
  <c r="R1639" i="1"/>
  <c r="R2493" i="1"/>
  <c r="R1818" i="1"/>
  <c r="R1992" i="1"/>
  <c r="R1576" i="1"/>
  <c r="R3464" i="1"/>
  <c r="R2869" i="1"/>
  <c r="R3560" i="1"/>
  <c r="R541" i="1"/>
  <c r="R1322" i="1"/>
  <c r="R92" i="1"/>
  <c r="R3831" i="1"/>
  <c r="R86" i="1"/>
  <c r="R141" i="1"/>
  <c r="R1834" i="1"/>
  <c r="R2894" i="1"/>
  <c r="R2924" i="1"/>
  <c r="R3002" i="1"/>
  <c r="R3394" i="1"/>
  <c r="R3574" i="1"/>
  <c r="R3581" i="1"/>
  <c r="R3652" i="1"/>
  <c r="R3763" i="1"/>
  <c r="R3790" i="1"/>
  <c r="R3998" i="1"/>
  <c r="R2641" i="1"/>
  <c r="R4064" i="1"/>
  <c r="R3988" i="1"/>
  <c r="R1709" i="1"/>
  <c r="R1327" i="1"/>
  <c r="R2838" i="1"/>
  <c r="R3407" i="1"/>
  <c r="R706" i="1"/>
  <c r="R3648" i="1"/>
  <c r="R454" i="1"/>
  <c r="R950" i="1"/>
  <c r="R2137" i="1"/>
  <c r="R3086" i="1"/>
  <c r="R3564" i="1"/>
  <c r="R994" i="1"/>
  <c r="R2873" i="1"/>
  <c r="R2163" i="1"/>
  <c r="R2390" i="1"/>
  <c r="R78" i="1"/>
  <c r="R97" i="1"/>
  <c r="R2411" i="1"/>
  <c r="R2416" i="1"/>
  <c r="R3607" i="1"/>
  <c r="R4048" i="1"/>
  <c r="R3809" i="1"/>
  <c r="R3931" i="1"/>
  <c r="R4003" i="1"/>
  <c r="R3871" i="1"/>
  <c r="R3061" i="1"/>
  <c r="R3327" i="1"/>
  <c r="R3982" i="1"/>
  <c r="R1421" i="1"/>
  <c r="R1496" i="1"/>
  <c r="R2807" i="1"/>
  <c r="R3899" i="1"/>
  <c r="R2919" i="1"/>
  <c r="R164" i="1"/>
  <c r="R821" i="1"/>
  <c r="R2385" i="1"/>
  <c r="R1910" i="1"/>
  <c r="R424" i="1"/>
  <c r="R2450" i="1"/>
  <c r="R3118" i="1"/>
  <c r="R3695" i="1"/>
  <c r="R3822" i="1"/>
  <c r="R4071" i="1"/>
  <c r="R3736" i="1"/>
  <c r="R597" i="1"/>
  <c r="R3803" i="1"/>
  <c r="R99" i="1"/>
  <c r="R1104" i="1"/>
  <c r="R1126" i="1"/>
  <c r="R2219" i="1"/>
  <c r="R3957" i="1"/>
  <c r="R2203" i="1"/>
  <c r="R3721" i="1"/>
  <c r="R1429" i="1"/>
  <c r="R2856" i="1"/>
  <c r="R2319" i="1"/>
  <c r="R433" i="1"/>
  <c r="R4034" i="1"/>
  <c r="R975" i="1"/>
  <c r="R24" i="1"/>
  <c r="R1085" i="1"/>
  <c r="R3969" i="1"/>
  <c r="R3706" i="1"/>
  <c r="R1331" i="1"/>
  <c r="R2152" i="1"/>
  <c r="R137" i="1"/>
  <c r="R702" i="1"/>
  <c r="R1432" i="1"/>
  <c r="R3801" i="1"/>
  <c r="R182" i="1"/>
  <c r="R236" i="1"/>
  <c r="R2481" i="1"/>
  <c r="R510" i="1"/>
  <c r="R781" i="1"/>
  <c r="R3496" i="1"/>
  <c r="R4032" i="1"/>
  <c r="R4098" i="1"/>
  <c r="R3940" i="1"/>
  <c r="R452" i="1"/>
  <c r="R2545" i="1"/>
  <c r="R3455" i="1"/>
  <c r="R4066" i="1"/>
  <c r="R1983" i="1"/>
  <c r="R3727" i="1"/>
  <c r="R203" i="1"/>
  <c r="R1811" i="1"/>
  <c r="R2755" i="1"/>
  <c r="R965" i="1"/>
  <c r="R374" i="1"/>
  <c r="R3082" i="1"/>
  <c r="R917" i="1"/>
  <c r="R1347" i="1"/>
  <c r="R3132" i="1"/>
  <c r="R3472" i="1"/>
  <c r="R3013" i="1"/>
  <c r="R3542" i="1"/>
  <c r="R1602" i="1"/>
  <c r="R3731" i="1"/>
  <c r="R1872" i="1"/>
  <c r="R222" i="1"/>
  <c r="R1490" i="1"/>
  <c r="R1687" i="1"/>
  <c r="R155" i="1"/>
  <c r="R2652" i="1"/>
  <c r="R3742" i="1"/>
  <c r="R3688" i="1"/>
  <c r="R2640" i="1"/>
  <c r="R776" i="1"/>
  <c r="R3789" i="1"/>
  <c r="R631" i="1"/>
  <c r="R1569" i="1"/>
  <c r="R3425" i="1"/>
  <c r="R4083" i="1"/>
  <c r="R575" i="1"/>
  <c r="R191" i="1"/>
  <c r="R932" i="1"/>
  <c r="R624" i="1"/>
  <c r="R3477" i="1"/>
  <c r="R147" i="1"/>
  <c r="R506" i="1"/>
  <c r="R1778" i="1"/>
  <c r="R2417" i="1"/>
  <c r="R3062" i="1"/>
  <c r="R3072" i="1"/>
  <c r="R925" i="1"/>
  <c r="R926" i="1"/>
  <c r="R2378" i="1"/>
  <c r="R170" i="1"/>
  <c r="R172" i="1"/>
  <c r="R873" i="1"/>
  <c r="R1156" i="1"/>
  <c r="R1414" i="1"/>
  <c r="R3837" i="1"/>
  <c r="R3976" i="1"/>
  <c r="R2218" i="1"/>
  <c r="R2900" i="1"/>
  <c r="R3478" i="1"/>
  <c r="R2852" i="1"/>
  <c r="R829" i="1"/>
  <c r="R2124" i="1"/>
  <c r="R2426" i="1"/>
  <c r="R2742" i="1"/>
  <c r="R719" i="1"/>
  <c r="R884" i="1"/>
  <c r="R423" i="1"/>
  <c r="R590" i="1"/>
  <c r="R1851" i="1"/>
  <c r="R1925" i="1"/>
  <c r="R4040" i="1"/>
  <c r="R622" i="1"/>
  <c r="R850" i="1"/>
  <c r="R855" i="1"/>
  <c r="R1824" i="1"/>
  <c r="R2114" i="1"/>
  <c r="R2345" i="1"/>
  <c r="R2857" i="1"/>
  <c r="R2925" i="1"/>
  <c r="R3103" i="1"/>
  <c r="R3117" i="1"/>
  <c r="R4041" i="1"/>
  <c r="R685" i="1"/>
  <c r="R967" i="1"/>
  <c r="R3961" i="1"/>
  <c r="R1194" i="1"/>
  <c r="R945" i="1"/>
  <c r="R1548" i="1"/>
  <c r="R3294" i="1"/>
  <c r="R948" i="1"/>
  <c r="R3967" i="1"/>
  <c r="R4062" i="1"/>
  <c r="R2123" i="1"/>
  <c r="R2503" i="1"/>
  <c r="R901" i="1"/>
  <c r="R976" i="1"/>
  <c r="R1597" i="1"/>
  <c r="R1695" i="1"/>
  <c r="R2959" i="1"/>
  <c r="R3399" i="1"/>
  <c r="R200" i="1"/>
  <c r="R3101" i="1"/>
  <c r="R2581" i="1"/>
  <c r="R3373" i="1"/>
  <c r="R2682" i="1"/>
  <c r="R951" i="1"/>
  <c r="R2893" i="1"/>
  <c r="R3207" i="1"/>
  <c r="R2822" i="1"/>
  <c r="R2876" i="1"/>
  <c r="R1138" i="1"/>
  <c r="R2350" i="1"/>
  <c r="R3740" i="1"/>
  <c r="R3826" i="1"/>
  <c r="R1047" i="1"/>
  <c r="R2862" i="1"/>
  <c r="R2910" i="1"/>
  <c r="R199" i="1"/>
  <c r="R623" i="1"/>
  <c r="R96" i="1"/>
  <c r="R693" i="1"/>
  <c r="R893" i="1"/>
  <c r="R1920" i="1"/>
  <c r="R2757" i="1"/>
  <c r="R3859" i="1"/>
  <c r="R3893" i="1"/>
  <c r="R577" i="1"/>
  <c r="R3143" i="1"/>
  <c r="R1112" i="1"/>
  <c r="R1152" i="1"/>
  <c r="R2884" i="1"/>
  <c r="R3547" i="1"/>
  <c r="R3869" i="1"/>
  <c r="R193" i="1"/>
  <c r="R228" i="1"/>
  <c r="R241" i="1"/>
  <c r="R508" i="1"/>
  <c r="R594" i="1"/>
  <c r="R1010" i="1"/>
  <c r="R1042" i="1"/>
  <c r="R2573" i="1"/>
  <c r="R3205" i="1"/>
  <c r="R3338" i="1"/>
  <c r="R3444" i="1"/>
  <c r="R3662" i="1"/>
  <c r="R4027" i="1"/>
  <c r="R4061" i="1"/>
  <c r="R570" i="1"/>
  <c r="R1105" i="1"/>
  <c r="R1242" i="1"/>
  <c r="R1406" i="1"/>
  <c r="R3672" i="1"/>
  <c r="R1017" i="1"/>
  <c r="R4091" i="1"/>
  <c r="R1921" i="1"/>
  <c r="R2001" i="1"/>
  <c r="R2131" i="1"/>
  <c r="R763" i="1"/>
  <c r="R1008" i="1"/>
  <c r="R2760" i="1"/>
  <c r="R3665" i="1"/>
  <c r="R959" i="1"/>
  <c r="R2590" i="1"/>
  <c r="R504" i="1"/>
  <c r="R3538" i="1"/>
  <c r="R973" i="1"/>
  <c r="R1722" i="1"/>
  <c r="R2145" i="1"/>
  <c r="R3136" i="1"/>
  <c r="R3832" i="1"/>
  <c r="R4046" i="1"/>
  <c r="R592" i="1"/>
  <c r="R1575" i="1"/>
  <c r="R1012" i="1"/>
  <c r="R1701" i="1"/>
  <c r="R3640" i="1"/>
  <c r="R4090" i="1"/>
  <c r="R491" i="1"/>
  <c r="R502" i="1"/>
  <c r="R4029" i="1"/>
  <c r="R3980" i="1"/>
  <c r="R993" i="1"/>
  <c r="R1050" i="1"/>
  <c r="R1874" i="1"/>
  <c r="R3971" i="1"/>
  <c r="R3974" i="1"/>
  <c r="R1237" i="1"/>
  <c r="R2516" i="1"/>
  <c r="R85" i="1"/>
  <c r="R519" i="1"/>
  <c r="R675" i="1"/>
  <c r="R888" i="1"/>
  <c r="R1580" i="1"/>
  <c r="R1596" i="1"/>
  <c r="R4093" i="1"/>
  <c r="R426" i="1"/>
  <c r="R2405" i="1"/>
  <c r="R3748" i="1"/>
  <c r="R2403" i="1"/>
  <c r="R3590" i="1"/>
  <c r="R4005" i="1"/>
  <c r="R181" i="1"/>
  <c r="R558" i="1"/>
  <c r="R895" i="1"/>
  <c r="R1365" i="1"/>
  <c r="R1423" i="1"/>
  <c r="R3069" i="1"/>
  <c r="R3417" i="1"/>
  <c r="R4036" i="1"/>
  <c r="R715" i="1"/>
  <c r="R907" i="1"/>
  <c r="R920" i="1"/>
  <c r="R897" i="1"/>
  <c r="R3431" i="1"/>
  <c r="R3948" i="1"/>
  <c r="R721" i="1"/>
  <c r="R129" i="1"/>
  <c r="R1064" i="1"/>
  <c r="R3848" i="1"/>
  <c r="R1157" i="1"/>
  <c r="R1770" i="1"/>
  <c r="R1145" i="1"/>
  <c r="R2886" i="1"/>
  <c r="R3912" i="1"/>
  <c r="R179" i="1"/>
  <c r="R1441" i="1"/>
  <c r="R2169" i="1"/>
  <c r="R2374" i="1"/>
  <c r="R3510" i="1"/>
  <c r="R1118" i="1"/>
  <c r="R1240" i="1"/>
  <c r="R769" i="1"/>
  <c r="R2871" i="1"/>
  <c r="R581" i="1"/>
  <c r="R3070" i="1"/>
  <c r="R3907" i="1"/>
  <c r="R777" i="1"/>
  <c r="R864" i="1"/>
  <c r="R1551" i="1"/>
  <c r="R3898" i="1"/>
  <c r="R3984" i="1"/>
  <c r="R1108" i="1"/>
  <c r="R4072" i="1"/>
  <c r="R3137" i="1"/>
  <c r="R905" i="1"/>
  <c r="R927" i="1"/>
  <c r="R664" i="1"/>
  <c r="R1763" i="1"/>
  <c r="R425" i="1"/>
  <c r="R2171" i="1"/>
  <c r="R3909" i="1"/>
  <c r="R125" i="1"/>
  <c r="R906" i="1"/>
  <c r="R1159" i="1"/>
  <c r="R2413" i="1"/>
  <c r="R3193" i="1"/>
  <c r="R3989" i="1"/>
  <c r="R513" i="1"/>
  <c r="R1487" i="1"/>
  <c r="R1718" i="1"/>
  <c r="R2777" i="1"/>
  <c r="R3739" i="1"/>
  <c r="R486" i="1"/>
  <c r="R2858" i="1"/>
  <c r="R1458" i="1"/>
  <c r="R2571" i="1"/>
  <c r="R2918" i="1"/>
  <c r="R572" i="1"/>
  <c r="R474" i="1"/>
  <c r="R3071" i="1"/>
  <c r="R153" i="1"/>
  <c r="R603" i="1"/>
  <c r="R1993" i="1"/>
  <c r="R2749" i="1"/>
  <c r="R467" i="1"/>
  <c r="R4104" i="1"/>
  <c r="R3973" i="1"/>
  <c r="R3902" i="1"/>
  <c r="R3911" i="1"/>
  <c r="R3922" i="1"/>
  <c r="R4065" i="1"/>
  <c r="R428" i="1"/>
  <c r="R1227" i="1"/>
  <c r="R2681" i="1"/>
  <c r="R607" i="1"/>
  <c r="R933" i="1"/>
  <c r="R3734" i="1"/>
  <c r="R224" i="1"/>
  <c r="R1069" i="1"/>
  <c r="R2887" i="1"/>
  <c r="R3190" i="1"/>
  <c r="R4020" i="1"/>
  <c r="R2923" i="1"/>
  <c r="R2140" i="1"/>
  <c r="R3122" i="1"/>
  <c r="R955" i="1"/>
  <c r="R3090" i="1"/>
  <c r="R3966" i="1"/>
  <c r="R436" i="1"/>
  <c r="R892" i="1"/>
  <c r="R1140" i="1"/>
  <c r="R1574" i="1"/>
  <c r="R1868" i="1"/>
  <c r="R3089" i="1"/>
  <c r="R3901" i="1"/>
  <c r="R4023" i="1"/>
  <c r="R2651" i="1"/>
  <c r="R2825" i="1"/>
  <c r="R555" i="1"/>
  <c r="R912" i="1"/>
  <c r="R935" i="1"/>
  <c r="R2325" i="1"/>
  <c r="R2364" i="1"/>
  <c r="R2569" i="1"/>
  <c r="R2978" i="1"/>
  <c r="R3920" i="1"/>
  <c r="R2153" i="1"/>
  <c r="R3891" i="1"/>
  <c r="R1235" i="1"/>
  <c r="R3124" i="1"/>
  <c r="R3791" i="1"/>
  <c r="R148" i="1"/>
  <c r="R595" i="1"/>
  <c r="R2126" i="1"/>
  <c r="R2157" i="1"/>
  <c r="R505" i="1"/>
  <c r="R882" i="1"/>
  <c r="R234" i="1"/>
  <c r="R1737" i="1"/>
  <c r="R2751" i="1"/>
  <c r="R3200" i="1"/>
  <c r="R3981" i="1"/>
  <c r="R4049" i="1"/>
  <c r="R4055" i="1"/>
  <c r="R1120" i="1"/>
  <c r="R2328" i="1"/>
  <c r="R2353" i="1"/>
  <c r="R1793" i="1"/>
  <c r="R573" i="1"/>
  <c r="R970" i="1"/>
  <c r="R986" i="1"/>
  <c r="R1324" i="1"/>
  <c r="R1382" i="1"/>
  <c r="R2650" i="1"/>
  <c r="R714" i="1"/>
  <c r="R1407" i="1"/>
  <c r="R1483" i="1"/>
  <c r="R2761" i="1"/>
  <c r="R3079" i="1"/>
  <c r="R4019" i="1"/>
  <c r="R2136" i="1"/>
  <c r="R1918" i="1"/>
  <c r="R3194" i="1"/>
  <c r="R642" i="1"/>
  <c r="R863" i="1"/>
  <c r="R1552" i="1"/>
  <c r="R3949" i="1"/>
  <c r="R220" i="1"/>
  <c r="R602" i="1"/>
  <c r="R921" i="1"/>
  <c r="R1102" i="1"/>
  <c r="R1147" i="1"/>
  <c r="R1172" i="1"/>
  <c r="R1185" i="1"/>
  <c r="R1344" i="1"/>
  <c r="R1415" i="1"/>
  <c r="R1425" i="1"/>
  <c r="R1493" i="1"/>
  <c r="R1559" i="1"/>
  <c r="R1567" i="1"/>
  <c r="R2370" i="1"/>
  <c r="R2567" i="1"/>
  <c r="R2768" i="1"/>
  <c r="R2946" i="1"/>
  <c r="R3578" i="1"/>
  <c r="R3634" i="1"/>
  <c r="R3732" i="1"/>
  <c r="R3744" i="1"/>
  <c r="R3863" i="1"/>
  <c r="R3993" i="1"/>
  <c r="R4022" i="1"/>
  <c r="R4105" i="1"/>
  <c r="R3142" i="1"/>
  <c r="R663" i="1"/>
  <c r="R2854" i="1"/>
  <c r="R3986" i="1"/>
  <c r="R4060" i="1"/>
  <c r="R1562" i="1"/>
  <c r="R4113" i="1"/>
  <c r="R1584" i="1"/>
  <c r="R151" i="1"/>
  <c r="R2660" i="1"/>
  <c r="R629" i="1"/>
  <c r="R720" i="1"/>
  <c r="R865" i="1"/>
  <c r="R904" i="1"/>
  <c r="R2601" i="1"/>
  <c r="R2765" i="1"/>
  <c r="R3921" i="1"/>
  <c r="R2504" i="1"/>
  <c r="R4112" i="1"/>
  <c r="R1565" i="1"/>
  <c r="R1711" i="1"/>
  <c r="R1909" i="1"/>
  <c r="R2132" i="1"/>
  <c r="R2162" i="1"/>
  <c r="R2324" i="1"/>
  <c r="R2599" i="1"/>
  <c r="R1119" i="1"/>
  <c r="R450" i="1"/>
  <c r="R456" i="1"/>
  <c r="R2372" i="1"/>
  <c r="R157" i="1"/>
  <c r="R1067" i="1"/>
  <c r="R576" i="1"/>
  <c r="R1573" i="1"/>
  <c r="R2327" i="1"/>
  <c r="R2863" i="1"/>
  <c r="R4039" i="1"/>
  <c r="R1997" i="1"/>
  <c r="R1438" i="1"/>
  <c r="R468" i="1"/>
  <c r="R1790" i="1"/>
  <c r="R1013" i="1"/>
  <c r="R1151" i="1"/>
  <c r="R1449" i="1"/>
  <c r="R1598" i="1"/>
  <c r="R1720" i="1"/>
  <c r="R2384" i="1"/>
  <c r="R2512" i="1"/>
  <c r="R2564" i="1"/>
  <c r="R2796" i="1"/>
  <c r="R2906" i="1"/>
  <c r="R3054" i="1"/>
  <c r="R4011" i="1"/>
  <c r="R2690" i="1"/>
  <c r="R1150" i="1"/>
  <c r="R890" i="1"/>
  <c r="R1410" i="1"/>
  <c r="R2697" i="1"/>
  <c r="R3080" i="1"/>
  <c r="R127" i="1"/>
  <c r="R545" i="1"/>
  <c r="R900" i="1"/>
  <c r="R1072" i="1"/>
  <c r="R2702" i="1"/>
  <c r="R2850" i="1"/>
  <c r="R3677" i="1"/>
  <c r="R3997" i="1"/>
  <c r="R4018" i="1"/>
  <c r="R1801" i="1"/>
  <c r="R3992" i="1"/>
  <c r="R551" i="1"/>
  <c r="R565" i="1"/>
  <c r="R1563" i="1"/>
  <c r="R874" i="1"/>
  <c r="R880" i="1"/>
  <c r="R998" i="1"/>
  <c r="R999" i="1"/>
  <c r="R2521" i="1"/>
  <c r="R3842" i="1"/>
  <c r="R3910" i="1"/>
  <c r="R734" i="1"/>
  <c r="R2880" i="1"/>
  <c r="R872" i="1"/>
  <c r="R458" i="1"/>
  <c r="R593" i="1"/>
  <c r="R711" i="1"/>
  <c r="R3924" i="1"/>
  <c r="R232" i="1"/>
  <c r="R619" i="1"/>
  <c r="R1550" i="1"/>
  <c r="R1916" i="1"/>
  <c r="R3866" i="1"/>
  <c r="R4010" i="1"/>
  <c r="R4095" i="1"/>
  <c r="R2572" i="1"/>
  <c r="R4110" i="1"/>
  <c r="R1500" i="1"/>
  <c r="R588" i="1"/>
  <c r="R1084" i="1"/>
  <c r="R3085" i="1"/>
  <c r="R563" i="1"/>
  <c r="R1419" i="1"/>
  <c r="R1579" i="1"/>
  <c r="R2357" i="1"/>
  <c r="R2382" i="1"/>
  <c r="R2683" i="1"/>
  <c r="R2864" i="1"/>
  <c r="R3642" i="1"/>
  <c r="R684" i="1"/>
  <c r="R1117" i="1"/>
  <c r="R2750" i="1"/>
  <c r="R2781" i="1"/>
  <c r="R507" i="1"/>
  <c r="R548" i="1"/>
  <c r="R2404" i="1"/>
  <c r="R186" i="1"/>
  <c r="R472" i="1"/>
  <c r="R1074" i="1"/>
  <c r="R1705" i="1"/>
  <c r="R1877" i="1"/>
  <c r="R1987" i="1"/>
  <c r="R2582" i="1"/>
  <c r="R2656" i="1"/>
  <c r="R2921" i="1"/>
  <c r="R192" i="1"/>
  <c r="R239" i="1"/>
  <c r="R446" i="1"/>
  <c r="R488" i="1"/>
  <c r="R516" i="1"/>
  <c r="R561" i="1"/>
  <c r="R774" i="1"/>
  <c r="R870" i="1"/>
  <c r="R937" i="1"/>
  <c r="R1062" i="1"/>
  <c r="R1137" i="1"/>
  <c r="R1155" i="1"/>
  <c r="R1485" i="1"/>
  <c r="R1561" i="1"/>
  <c r="R1715" i="1"/>
  <c r="R1906" i="1"/>
  <c r="R1991" i="1"/>
  <c r="R2125" i="1"/>
  <c r="R2154" i="1"/>
  <c r="R2375" i="1"/>
  <c r="R2395" i="1"/>
  <c r="R2440" i="1"/>
  <c r="R2570" i="1"/>
  <c r="R2587" i="1"/>
  <c r="R2594" i="1"/>
  <c r="R3088" i="1"/>
  <c r="R3097" i="1"/>
  <c r="R3139" i="1"/>
  <c r="R3796" i="1"/>
  <c r="R3897" i="1"/>
  <c r="R3943" i="1"/>
  <c r="R4101" i="1"/>
  <c r="R1488" i="1"/>
  <c r="R2138" i="1"/>
  <c r="R1099" i="1"/>
  <c r="R4088" i="1"/>
  <c r="R451" i="1"/>
  <c r="R457" i="1"/>
  <c r="R867" i="1"/>
  <c r="R875" i="1"/>
  <c r="R1070" i="1"/>
  <c r="R1077" i="1"/>
  <c r="R1080" i="1"/>
  <c r="R1111" i="1"/>
  <c r="R1430" i="1"/>
  <c r="R2438" i="1"/>
  <c r="R2766" i="1"/>
  <c r="R2868" i="1"/>
  <c r="R3144" i="1"/>
  <c r="R3962" i="1"/>
  <c r="R3964" i="1"/>
  <c r="R3968" i="1"/>
  <c r="R1095" i="1"/>
  <c r="R1184" i="1"/>
  <c r="R1907" i="1"/>
  <c r="R1103" i="1"/>
  <c r="R3108" i="1"/>
  <c r="R4109" i="1"/>
  <c r="R150" i="1"/>
  <c r="R156" i="1"/>
  <c r="R939" i="1"/>
  <c r="R941" i="1"/>
  <c r="R1234" i="1"/>
  <c r="R1791" i="1"/>
  <c r="R1795" i="1"/>
  <c r="R1813" i="1"/>
  <c r="R2695" i="1"/>
  <c r="R2866" i="1"/>
  <c r="R3055" i="1"/>
  <c r="R3873" i="1"/>
  <c r="R4007" i="1"/>
  <c r="R2348" i="1"/>
  <c r="R2905" i="1"/>
  <c r="R3852" i="1"/>
  <c r="R4075" i="1"/>
  <c r="R1875" i="1"/>
  <c r="R2649" i="1"/>
  <c r="R2685" i="1"/>
  <c r="R2763" i="1"/>
  <c r="R552" i="1"/>
  <c r="R1160" i="1"/>
  <c r="R1164" i="1"/>
  <c r="R1560" i="1"/>
  <c r="R1721" i="1"/>
  <c r="R1726" i="1"/>
  <c r="R2693" i="1"/>
  <c r="R2743" i="1"/>
  <c r="R2861" i="1"/>
  <c r="R3794" i="1"/>
  <c r="R3889" i="1"/>
  <c r="R4070" i="1"/>
  <c r="R1712" i="1"/>
  <c r="R2155" i="1"/>
  <c r="R2769" i="1"/>
  <c r="R775" i="1"/>
  <c r="R3990" i="1"/>
  <c r="R4092" i="1"/>
  <c r="R496" i="1"/>
  <c r="R601" i="1"/>
  <c r="R154" i="1"/>
  <c r="R499" i="1"/>
  <c r="R883" i="1"/>
  <c r="R914" i="1"/>
  <c r="R919" i="1"/>
  <c r="R1175" i="1"/>
  <c r="R1494" i="1"/>
  <c r="R1757" i="1"/>
  <c r="R2391" i="1"/>
  <c r="R2410" i="1"/>
  <c r="R2508" i="1"/>
  <c r="R2846" i="1"/>
  <c r="R3649" i="1"/>
  <c r="R1123" i="1"/>
  <c r="R2538" i="1"/>
  <c r="R2881" i="1"/>
  <c r="R4021" i="1"/>
  <c r="R1314" i="1"/>
  <c r="R1581" i="1"/>
  <c r="R4067" i="1"/>
  <c r="R2700" i="1"/>
  <c r="R455" i="1"/>
  <c r="R596" i="1"/>
  <c r="R992" i="1"/>
  <c r="R1424" i="1"/>
  <c r="R1876" i="1"/>
  <c r="R2161" i="1"/>
  <c r="R2436" i="1"/>
  <c r="R2593" i="1"/>
  <c r="R3110" i="1"/>
  <c r="R3126" i="1"/>
  <c r="R3855" i="1"/>
  <c r="R4015" i="1"/>
  <c r="R461" i="1"/>
  <c r="R462" i="1"/>
  <c r="R543" i="1"/>
  <c r="R940" i="1"/>
  <c r="R1093" i="1"/>
  <c r="R1101" i="1"/>
  <c r="R1173" i="1"/>
  <c r="R1231" i="1"/>
  <c r="R1821" i="1"/>
  <c r="R1990" i="1"/>
  <c r="R2130" i="1"/>
  <c r="R2133" i="1"/>
  <c r="R2356" i="1"/>
  <c r="R2393" i="1"/>
  <c r="R2415" i="1"/>
  <c r="R2694" i="1"/>
  <c r="R2764" i="1"/>
  <c r="R2895" i="1"/>
  <c r="R2904" i="1"/>
  <c r="R2951" i="1"/>
  <c r="R3096" i="1"/>
  <c r="R3203" i="1"/>
  <c r="R3749" i="1"/>
  <c r="R3857" i="1"/>
  <c r="R3883" i="1"/>
  <c r="R3903" i="1"/>
  <c r="R3929" i="1"/>
  <c r="R3952" i="1"/>
  <c r="R3954" i="1"/>
  <c r="R4068" i="1"/>
  <c r="R432" i="1"/>
  <c r="R2950" i="1"/>
  <c r="R2897" i="1"/>
  <c r="R4004" i="1"/>
  <c r="R1738" i="1"/>
  <c r="R3076" i="1"/>
  <c r="R779" i="1"/>
  <c r="R902" i="1"/>
  <c r="R1094" i="1"/>
  <c r="R1131" i="1"/>
  <c r="R2432" i="1"/>
  <c r="R2892" i="1"/>
  <c r="R3963" i="1"/>
  <c r="R4043" i="1"/>
  <c r="R4044" i="1"/>
  <c r="R215" i="1"/>
  <c r="R571" i="1"/>
  <c r="R599" i="1"/>
  <c r="R886" i="1"/>
  <c r="R1135" i="1"/>
  <c r="R1544" i="1"/>
  <c r="R1740" i="1"/>
  <c r="R2865" i="1"/>
  <c r="R2911" i="1"/>
  <c r="R3737" i="1"/>
  <c r="R3854" i="1"/>
  <c r="R4094" i="1"/>
  <c r="R2662" i="1"/>
  <c r="R4013" i="1"/>
  <c r="R640" i="1"/>
  <c r="R1688" i="1"/>
  <c r="R194" i="1"/>
  <c r="R1171" i="1"/>
  <c r="R2135" i="1"/>
  <c r="R4051" i="1"/>
  <c r="R676" i="1"/>
  <c r="R1055" i="1"/>
  <c r="R1088" i="1"/>
  <c r="R1408" i="1"/>
  <c r="R1409" i="1"/>
  <c r="R1437" i="1"/>
  <c r="R1456" i="1"/>
  <c r="R1585" i="1"/>
  <c r="R1812" i="1"/>
  <c r="R2349" i="1"/>
  <c r="R2643" i="1"/>
  <c r="R3644" i="1"/>
  <c r="R3927" i="1"/>
  <c r="R3928" i="1"/>
  <c r="R422" i="1"/>
  <c r="R580" i="1"/>
  <c r="R33" i="1"/>
  <c r="R3602" i="1"/>
  <c r="R562" i="1"/>
  <c r="R1083" i="1"/>
  <c r="R1904" i="1"/>
  <c r="R169" i="1"/>
  <c r="R514" i="1"/>
  <c r="R983" i="1"/>
  <c r="R1125" i="1"/>
  <c r="R1132" i="1"/>
  <c r="R1717" i="1"/>
  <c r="R3105" i="1"/>
  <c r="R3868" i="1"/>
  <c r="R3942" i="1"/>
  <c r="R3972" i="1"/>
  <c r="R122" i="1"/>
  <c r="R144" i="1"/>
  <c r="R161" i="1"/>
  <c r="R217" i="1"/>
  <c r="R445" i="1"/>
  <c r="R484" i="1"/>
  <c r="R511" i="1"/>
  <c r="R579" i="1"/>
  <c r="R586" i="1"/>
  <c r="R608" i="1"/>
  <c r="R632" i="1"/>
  <c r="R773" i="1"/>
  <c r="R849" i="1"/>
  <c r="R1044" i="1"/>
  <c r="R1075" i="1"/>
  <c r="R1116" i="1"/>
  <c r="R1128" i="1"/>
  <c r="R1178" i="1"/>
  <c r="R1545" i="1"/>
  <c r="R1566" i="1"/>
  <c r="R1703" i="1"/>
  <c r="R1865" i="1"/>
  <c r="R1869" i="1"/>
  <c r="R1913" i="1"/>
  <c r="R2128" i="1"/>
  <c r="R2215" i="1"/>
  <c r="R2376" i="1"/>
  <c r="R2398" i="1"/>
  <c r="R2442" i="1"/>
  <c r="R2687" i="1"/>
  <c r="R2759" i="1"/>
  <c r="R2779" i="1"/>
  <c r="R2843" i="1"/>
  <c r="R2888" i="1"/>
  <c r="R3067" i="1"/>
  <c r="R3112" i="1"/>
  <c r="R3123" i="1"/>
  <c r="R3131" i="1"/>
  <c r="R3134" i="1"/>
  <c r="R3738" i="1"/>
  <c r="R3747" i="1"/>
  <c r="R3797" i="1"/>
  <c r="R3860" i="1"/>
  <c r="R3870" i="1"/>
  <c r="R3880" i="1"/>
  <c r="R3919" i="1"/>
  <c r="R4002" i="1"/>
  <c r="R4026" i="1"/>
  <c r="R4086" i="1"/>
  <c r="R4087" i="1"/>
  <c r="R550" i="1"/>
  <c r="R159" i="1"/>
  <c r="R668" i="1"/>
  <c r="R1917" i="1"/>
  <c r="R2386" i="1"/>
  <c r="R2425" i="1"/>
  <c r="R1413" i="1"/>
  <c r="R2877" i="1"/>
  <c r="R3959" i="1"/>
  <c r="R427" i="1"/>
  <c r="R546" i="1"/>
  <c r="R598" i="1"/>
  <c r="R1046" i="1"/>
  <c r="R1420" i="1"/>
  <c r="R1543" i="1"/>
  <c r="R1881" i="1"/>
  <c r="R2903" i="1"/>
  <c r="R163" i="1"/>
  <c r="R442" i="1"/>
  <c r="R449" i="1"/>
  <c r="R611" i="1"/>
  <c r="R765" i="1"/>
  <c r="R1092" i="1"/>
  <c r="R1115" i="1"/>
  <c r="R1121" i="1"/>
  <c r="R1141" i="1"/>
  <c r="R1180" i="1"/>
  <c r="R1244" i="1"/>
  <c r="R1484" i="1"/>
  <c r="R1501" i="1"/>
  <c r="R1583" i="1"/>
  <c r="R1696" i="1"/>
  <c r="R2418" i="1"/>
  <c r="R2420" i="1"/>
  <c r="R2585" i="1"/>
  <c r="R2588" i="1"/>
  <c r="R2591" i="1"/>
  <c r="R2851" i="1"/>
  <c r="R2889" i="1"/>
  <c r="R3121" i="1"/>
  <c r="R3808" i="1"/>
  <c r="R3917" i="1"/>
  <c r="R3941" i="1"/>
  <c r="R3947" i="1"/>
  <c r="R3996" i="1"/>
  <c r="R4009" i="1"/>
  <c r="R4081" i="1"/>
  <c r="R638" i="1"/>
  <c r="R1183" i="1"/>
  <c r="R1867" i="1"/>
  <c r="R4074" i="1"/>
  <c r="R196" i="1"/>
  <c r="R437" i="1"/>
  <c r="R984" i="1"/>
  <c r="R1422" i="1"/>
  <c r="R1595" i="1"/>
  <c r="R2396" i="1"/>
  <c r="R3060" i="1"/>
  <c r="R3807" i="1"/>
  <c r="R3906" i="1"/>
  <c r="R3995" i="1"/>
  <c r="R4084" i="1"/>
  <c r="R4115" i="1"/>
  <c r="R447" i="1"/>
  <c r="R637" i="1"/>
  <c r="R780" i="1"/>
  <c r="R1453" i="1"/>
  <c r="R1994" i="1"/>
  <c r="R2150" i="1"/>
  <c r="R2156" i="1"/>
  <c r="R2362" i="1"/>
  <c r="R2433" i="1"/>
  <c r="R2434" i="1"/>
  <c r="R2771" i="1"/>
  <c r="R2909" i="1"/>
  <c r="R2915" i="1"/>
  <c r="R2948" i="1"/>
  <c r="R3074" i="1"/>
  <c r="R3631" i="1"/>
  <c r="R4008" i="1"/>
  <c r="R123" i="1"/>
  <c r="R173" i="1"/>
  <c r="R214" i="1"/>
  <c r="R216" i="1"/>
  <c r="R466" i="1"/>
  <c r="R476" i="1"/>
  <c r="R498" i="1"/>
  <c r="R542" i="1"/>
  <c r="R544" i="1"/>
  <c r="R566" i="1"/>
  <c r="R568" i="1"/>
  <c r="R578" i="1"/>
  <c r="R582" i="1"/>
  <c r="R585" i="1"/>
  <c r="R591" i="1"/>
  <c r="R621" i="1"/>
  <c r="R636" i="1"/>
  <c r="R641" i="1"/>
  <c r="R683" i="1"/>
  <c r="R698" i="1"/>
  <c r="R1049" i="1"/>
  <c r="R1113" i="1"/>
  <c r="R1130" i="1"/>
  <c r="R1136" i="1"/>
  <c r="R1318" i="1"/>
  <c r="R1412" i="1"/>
  <c r="R1416" i="1"/>
  <c r="R1442" i="1"/>
  <c r="R1452" i="1"/>
  <c r="R1499" i="1"/>
  <c r="R1547" i="1"/>
  <c r="R1589" i="1"/>
  <c r="R1600" i="1"/>
  <c r="R1704" i="1"/>
  <c r="R1724" i="1"/>
  <c r="R1729" i="1"/>
  <c r="R1736" i="1"/>
  <c r="R1741" i="1"/>
  <c r="R1988" i="1"/>
  <c r="R2148" i="1"/>
  <c r="R2346" i="1"/>
  <c r="R2423" i="1"/>
  <c r="R2424" i="1"/>
  <c r="R2427" i="1"/>
  <c r="R2429" i="1"/>
  <c r="R2430" i="1"/>
  <c r="R2584" i="1"/>
  <c r="R2596" i="1"/>
  <c r="R2691" i="1"/>
  <c r="R2696" i="1"/>
  <c r="R2775" i="1"/>
  <c r="R2912" i="1"/>
  <c r="R2916" i="1"/>
  <c r="R2943" i="1"/>
  <c r="R3057" i="1"/>
  <c r="R3119" i="1"/>
  <c r="R3202" i="1"/>
  <c r="R3632" i="1"/>
  <c r="R3641" i="1"/>
  <c r="R3647" i="1"/>
  <c r="R3798" i="1"/>
  <c r="R3858" i="1"/>
  <c r="R3861" i="1"/>
  <c r="R3864" i="1"/>
  <c r="R3914" i="1"/>
  <c r="R3934" i="1"/>
  <c r="R3953" i="1"/>
  <c r="R4006" i="1"/>
  <c r="R4017" i="1"/>
  <c r="R4047" i="1"/>
  <c r="R4052" i="1"/>
  <c r="R4114" i="1"/>
  <c r="R124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G2" i="6" l="1"/>
  <c r="E8" i="6"/>
  <c r="E7" i="6"/>
  <c r="E6" i="6"/>
  <c r="G6" i="6" s="1"/>
  <c r="E5" i="6"/>
  <c r="E4" i="6"/>
  <c r="E3" i="6"/>
  <c r="G3" i="6" s="1"/>
  <c r="E13" i="6"/>
  <c r="E12" i="6"/>
  <c r="F12" i="6" s="1"/>
  <c r="E11" i="6"/>
  <c r="F11" i="6" s="1"/>
  <c r="E10" i="6"/>
  <c r="E9" i="6"/>
  <c r="G9" i="6" s="1"/>
  <c r="G10" i="6" l="1"/>
  <c r="F10" i="6"/>
  <c r="F9" i="6"/>
  <c r="H8" i="6"/>
  <c r="G8" i="6"/>
  <c r="F8" i="6"/>
  <c r="H7" i="6"/>
  <c r="G7" i="6"/>
  <c r="F7" i="6"/>
  <c r="F6" i="6"/>
  <c r="H5" i="6"/>
  <c r="G5" i="6"/>
  <c r="F5" i="6"/>
  <c r="H4" i="6"/>
  <c r="G4" i="6"/>
  <c r="F4" i="6"/>
  <c r="F3" i="6"/>
  <c r="G11" i="6"/>
  <c r="G12" i="6"/>
  <c r="H3" i="6"/>
  <c r="F2" i="6"/>
  <c r="H2" i="6"/>
  <c r="H6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<sst xmlns="http://schemas.openxmlformats.org/spreadsheetml/2006/main" count="32973" uniqueCount="8398">
  <si>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</si>
  <si>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</si>
  <si>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</si>
  <si>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</si>
  <si>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</si>
  <si>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</si>
  <si>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</si>
  <si>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</si>
  <si>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</si>
  <si>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</si>
  <si>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</si>
  <si>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</si>
  <si>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</si>
  <si>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</si>
  <si>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</si>
  <si>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</si>
  <si>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</si>
  <si>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</si>
  <si>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</si>
  <si>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</si>
  <si>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</si>
  <si>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</si>
  <si>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</si>
  <si>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</si>
  <si>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</si>
  <si>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</si>
  <si>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</si>
  <si>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</si>
  <si>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</si>
  <si>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</si>
  <si>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</si>
  <si>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</si>
  <si>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</si>
  <si>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</si>
  <si>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</si>
  <si>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</si>
  <si>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</si>
  <si>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</si>
  <si>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</si>
  <si>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</si>
  <si>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</si>
  <si>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</si>
  <si>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</si>
  <si>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</si>
  <si>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</si>
  <si>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</si>
  <si>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</si>
  <si>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</si>
  <si>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</si>
  <si>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</si>
  <si>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</si>
  <si>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</si>
  <si>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</si>
  <si>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</si>
  <si>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</si>
  <si>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</si>
  <si>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</si>
  <si>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</si>
  <si>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</si>
  <si>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</si>
  <si>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</si>
  <si>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</si>
  <si>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</si>
  <si>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</si>
  <si>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</si>
  <si>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</si>
  <si>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</si>
  <si>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</si>
  <si>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</si>
  <si>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</si>
  <si>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</si>
  <si>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</si>
  <si>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</si>
  <si>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</si>
  <si>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</si>
  <si>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</si>
  <si>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</si>
  <si>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</si>
  <si>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</si>
  <si>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</si>
  <si>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</si>
  <si>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</si>
  <si>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</si>
  <si>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</si>
  <si>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</si>
  <si>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</si>
  <si>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</si>
  <si>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</si>
  <si>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</si>
  <si>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</si>
  <si>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</si>
  <si>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</si>
  <si>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</si>
  <si>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</si>
  <si>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</si>
  <si>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</si>
  <si>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</si>
  <si>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</si>
  <si>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</si>
  <si>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</si>
  <si>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</si>
  <si>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</si>
  <si>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</si>
  <si>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</si>
  <si>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</si>
  <si>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</si>
  <si>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</si>
  <si>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</si>
  <si>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</si>
  <si>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</si>
  <si>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</si>
  <si>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</si>
  <si>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</si>
  <si>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</si>
  <si>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</si>
  <si>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</si>
  <si>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</si>
  <si>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</si>
  <si>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</si>
  <si>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</si>
  <si>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</si>
  <si>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</si>
  <si>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</si>
  <si>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</si>
  <si>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</si>
  <si>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</si>
  <si>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</si>
  <si>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</si>
  <si>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</si>
  <si>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</si>
  <si>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</si>
  <si>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</si>
  <si>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</si>
  <si>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</si>
  <si>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</si>
  <si>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</si>
  <si>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</si>
  <si>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</si>
  <si>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</si>
  <si>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</si>
  <si>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</si>
  <si>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</si>
  <si>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</si>
  <si>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</si>
  <si>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</si>
  <si>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</si>
  <si>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</si>
  <si>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</si>
  <si>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</si>
  <si>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</si>
  <si>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</si>
  <si>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</si>
  <si>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</si>
  <si>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</si>
  <si>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</si>
  <si>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</si>
  <si>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</si>
  <si>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</si>
  <si>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</si>
  <si>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</si>
  <si>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</si>
  <si>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</si>
  <si>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</si>
  <si>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</si>
  <si>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</si>
  <si>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</si>
  <si>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</si>
  <si>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</si>
  <si>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</si>
  <si>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</si>
  <si>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</si>
  <si>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</si>
  <si>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</si>
  <si>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</si>
  <si>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</si>
  <si>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</si>
  <si>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</si>
  <si>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</si>
  <si>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</si>
  <si>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</si>
  <si>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</si>
  <si>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</si>
  <si>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</si>
  <si>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</si>
  <si>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</si>
  <si>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</si>
  <si>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</si>
  <si>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</si>
  <si>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</si>
  <si>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</si>
  <si>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</si>
  <si>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</si>
  <si>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</si>
  <si>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</si>
  <si>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</si>
  <si>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</si>
  <si>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</si>
  <si>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</si>
  <si>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</si>
  <si>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</si>
  <si>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</si>
  <si>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</si>
  <si>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</si>
  <si>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</si>
  <si>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</si>
  <si>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</si>
  <si>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</si>
  <si>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</si>
  <si>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</si>
  <si>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</si>
  <si>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</si>
  <si>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</si>
  <si>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</si>
  <si>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</si>
  <si>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</si>
  <si>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</si>
  <si>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</si>
  <si>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</si>
  <si>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</si>
  <si>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</si>
  <si>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</si>
  <si>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</si>
  <si>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</si>
  <si>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</si>
  <si>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</si>
  <si>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</si>
  <si>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</si>
  <si>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</si>
  <si>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</si>
  <si>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</si>
  <si>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</si>
  <si>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</si>
  <si>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</si>
  <si>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</si>
  <si>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</si>
  <si>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</si>
  <si>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</si>
  <si>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</si>
  <si>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</si>
  <si>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</si>
  <si>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</si>
  <si>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</si>
  <si>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</si>
  <si>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</si>
  <si>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</si>
  <si>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</si>
  <si>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</si>
  <si>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</si>
  <si>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</si>
  <si>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</si>
  <si>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</si>
  <si>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</si>
  <si>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</si>
  <si>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</si>
  <si>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</si>
  <si>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</si>
  <si>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</si>
  <si>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</si>
  <si>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</si>
  <si>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</si>
  <si>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</si>
  <si>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</si>
  <si>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</si>
  <si>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</si>
  <si>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</si>
  <si>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</si>
  <si>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</si>
  <si>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</si>
  <si>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</si>
  <si>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</si>
  <si>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</si>
  <si>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</si>
  <si>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</si>
  <si>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</si>
  <si>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</si>
  <si>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</si>
  <si>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</si>
  <si>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</si>
  <si>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</si>
  <si>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</si>
  <si>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</si>
  <si>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</si>
  <si>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</si>
  <si>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</si>
  <si>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</si>
  <si>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</si>
  <si>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</si>
  <si>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</si>
  <si>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</si>
  <si>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</si>
  <si>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</si>
  <si>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</si>
  <si>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</si>
  <si>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</si>
  <si>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</si>
  <si>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</si>
  <si>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</si>
  <si>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</si>
  <si>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</si>
  <si>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</si>
  <si>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</si>
  <si>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</si>
  <si>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</si>
  <si>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</si>
  <si>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</si>
  <si>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</si>
  <si>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</si>
  <si>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</si>
  <si>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</si>
  <si>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</si>
  <si>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</si>
  <si>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</si>
  <si>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</si>
  <si>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</si>
  <si>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</si>
  <si>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</si>
  <si>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</si>
  <si>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</si>
  <si>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</si>
  <si>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</si>
  <si>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</si>
  <si>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</si>
  <si>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</si>
  <si>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</si>
  <si>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</si>
  <si>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</si>
  <si>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</si>
  <si>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</si>
  <si>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</si>
  <si>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</si>
  <si>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</si>
  <si>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</si>
  <si>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</si>
  <si>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</si>
  <si>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</si>
  <si>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</si>
  <si>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</si>
  <si>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</si>
  <si>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</si>
  <si>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</si>
  <si>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</si>
  <si>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</si>
  <si>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</si>
  <si>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</si>
  <si>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</si>
  <si>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</si>
  <si>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</si>
  <si>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</si>
  <si>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</si>
  <si>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</si>
  <si>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</si>
  <si>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</si>
  <si>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</si>
  <si>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</si>
  <si>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</si>
  <si>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</si>
  <si>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</si>
  <si>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</si>
  <si>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</si>
  <si>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</si>
  <si>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</si>
  <si>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</si>
  <si>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</si>
  <si>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</si>
  <si>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</si>
  <si>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</si>
  <si>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</si>
  <si>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</si>
  <si>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</si>
  <si>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</si>
  <si>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</si>
  <si>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</si>
  <si>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</si>
  <si>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</si>
  <si>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</si>
  <si>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</si>
  <si>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</si>
  <si>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</si>
  <si>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</si>
  <si>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</si>
  <si>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</si>
  <si>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</si>
  <si>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</si>
  <si>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</si>
  <si>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</si>
  <si>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</si>
  <si>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</si>
  <si>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</si>
  <si>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</si>
  <si>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</si>
  <si>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</si>
  <si>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</si>
  <si>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</si>
  <si>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</si>
  <si>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</si>
  <si>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</si>
  <si>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</si>
  <si>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</si>
  <si>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</si>
  <si>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</si>
  <si>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</si>
  <si>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</si>
  <si>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</si>
  <si>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</si>
  <si>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</si>
  <si>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</si>
  <si>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</si>
  <si>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</si>
  <si>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</si>
  <si>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</si>
  <si>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</si>
  <si>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</si>
  <si>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</si>
  <si>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</si>
  <si>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</si>
  <si>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</si>
  <si>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</si>
  <si>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</si>
  <si>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</si>
  <si>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</si>
  <si>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</si>
  <si>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</si>
  <si>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</si>
  <si>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</si>
  <si>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</si>
  <si>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</si>
  <si>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</si>
  <si>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</si>
  <si>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</si>
  <si>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</si>
  <si>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</si>
  <si>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</si>
  <si>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</si>
  <si>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</si>
  <si>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</si>
  <si>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</si>
  <si>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</si>
  <si>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</si>
  <si>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</si>
  <si>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</si>
  <si>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</si>
  <si>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</si>
  <si>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</si>
  <si>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</si>
  <si>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</si>
  <si>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</si>
  <si>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</si>
  <si>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</si>
  <si>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</si>
  <si>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</si>
  <si>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</si>
  <si>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</si>
  <si>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</si>
  <si>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</si>
  <si>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</si>
  <si>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</si>
  <si>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</si>
  <si>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</si>
  <si>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</si>
  <si>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</si>
  <si>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</si>
  <si>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</si>
  <si>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</si>
  <si>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</si>
  <si>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</si>
  <si>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</si>
  <si>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</si>
  <si>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</si>
  <si>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</si>
  <si>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</si>
  <si>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</si>
  <si>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</si>
  <si>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</si>
  <si>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</si>
  <si>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</si>
  <si>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</si>
  <si>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</si>
  <si>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</si>
  <si>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</si>
  <si>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</si>
  <si>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</si>
  <si>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</si>
  <si>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</si>
  <si>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</si>
  <si>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</si>
  <si>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</si>
  <si>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</si>
  <si>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</si>
  <si>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</si>
  <si>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</si>
  <si>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</si>
  <si>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</si>
  <si>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</si>
  <si>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</si>
  <si>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</si>
  <si>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</si>
  <si>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</si>
  <si>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</si>
  <si>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</si>
  <si>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</si>
  <si>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</si>
  <si>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</si>
  <si>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</si>
  <si>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</si>
  <si>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</si>
  <si>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</si>
  <si>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</si>
  <si>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</si>
  <si>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</si>
  <si>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</si>
  <si>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</si>
  <si>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</si>
  <si>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</si>
  <si>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</si>
  <si>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</si>
  <si>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</si>
  <si>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</si>
  <si>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</si>
  <si>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</si>
  <si>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</si>
  <si>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</si>
  <si>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</si>
  <si>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</si>
  <si>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</si>
  <si>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</si>
  <si>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</si>
  <si>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</si>
  <si>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</si>
  <si>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</si>
  <si>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</si>
  <si>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</si>
  <si>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</si>
  <si>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</si>
  <si>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</si>
  <si>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</si>
  <si>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</si>
  <si>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</si>
  <si>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</si>
  <si>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</si>
  <si>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</si>
  <si>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</si>
  <si>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</si>
  <si>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</si>
  <si>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</si>
  <si>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</si>
  <si>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</si>
  <si>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</si>
  <si>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</si>
  <si>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</si>
  <si>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</si>
  <si>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</si>
  <si>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</si>
  <si>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</si>
  <si>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</si>
  <si>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</si>
  <si>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</si>
  <si>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</si>
  <si>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</si>
  <si>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</si>
  <si>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</si>
  <si>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</si>
  <si>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</si>
  <si>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</si>
  <si>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</si>
  <si>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</si>
  <si>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</si>
  <si>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</si>
  <si>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</si>
  <si>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</si>
  <si>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</si>
  <si>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</si>
  <si>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</si>
  <si>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</si>
  <si>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</si>
  <si>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</si>
  <si>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</si>
  <si>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</si>
  <si>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</si>
  <si>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</si>
  <si>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</si>
  <si>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</si>
  <si>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</si>
  <si>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</si>
  <si>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</si>
  <si>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</si>
  <si>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</si>
  <si>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</si>
  <si>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</si>
  <si>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</si>
  <si>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</si>
  <si>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</si>
  <si>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</si>
  <si>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</si>
  <si>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</si>
  <si>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</si>
  <si>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</si>
  <si>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</si>
  <si>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</si>
  <si>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</si>
  <si>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</si>
  <si>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</si>
  <si>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</si>
  <si>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</si>
  <si>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</si>
  <si>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</si>
  <si>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</si>
  <si>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</si>
  <si>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</si>
  <si>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</si>
  <si>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</si>
  <si>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</si>
  <si>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</si>
  <si>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</si>
  <si>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</si>
  <si>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</si>
  <si>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</si>
  <si>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</si>
  <si>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</si>
  <si>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</si>
  <si>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</si>
  <si>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</si>
  <si>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</si>
  <si>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</si>
  <si>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</si>
  <si>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</si>
  <si>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</si>
  <si>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</si>
  <si>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</si>
  <si>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</si>
  <si>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</si>
  <si>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</si>
  <si>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</si>
  <si>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</si>
  <si>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</si>
  <si>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</si>
  <si>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</si>
  <si>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</si>
  <si>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</si>
  <si>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</si>
  <si>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</si>
  <si>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</si>
  <si>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</si>
  <si>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</si>
  <si>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</si>
  <si>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</si>
  <si>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</si>
  <si>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</si>
  <si>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</si>
  <si>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</si>
  <si>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</si>
  <si>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</si>
  <si>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</si>
  <si>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</si>
  <si>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</si>
  <si>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</si>
  <si>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</si>
  <si>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</si>
  <si>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</si>
  <si>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</si>
  <si>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</si>
  <si>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</si>
  <si>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</si>
  <si>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</si>
  <si>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</si>
  <si>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</si>
  <si>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</si>
  <si>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</si>
  <si>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</si>
  <si>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</si>
  <si>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</si>
  <si>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</si>
  <si>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</si>
  <si>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</si>
  <si>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</si>
  <si>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</si>
  <si>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</si>
  <si>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</si>
  <si>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</si>
  <si>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</si>
  <si>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</si>
  <si>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</si>
  <si>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</si>
  <si>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</si>
  <si>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</si>
  <si>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</si>
  <si>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</si>
  <si>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</si>
  <si>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</si>
  <si>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</si>
  <si>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</si>
  <si>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</si>
  <si>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</si>
  <si>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</si>
  <si>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</si>
  <si>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</si>
  <si>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</si>
  <si>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</si>
  <si>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</si>
  <si>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</si>
  <si>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</si>
  <si>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</si>
  <si>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</si>
  <si>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</si>
  <si>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</si>
  <si>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</si>
  <si>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</si>
  <si>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</si>
  <si>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</si>
  <si>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</si>
  <si>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</si>
  <si>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</si>
  <si>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</si>
  <si>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</si>
  <si>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</si>
  <si>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</si>
  <si>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</si>
  <si>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</si>
  <si>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</si>
  <si>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</si>
  <si>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</si>
  <si>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</si>
  <si>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</si>
  <si>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</si>
  <si>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</si>
  <si>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</si>
  <si>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</si>
  <si>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</si>
  <si>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</si>
  <si>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</si>
  <si>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</si>
  <si>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</si>
  <si>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</si>
  <si>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</si>
  <si>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</si>
  <si>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</si>
  <si>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</si>
  <si>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</si>
  <si>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</si>
  <si>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</si>
  <si>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</si>
  <si>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</si>
  <si>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</si>
  <si>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</si>
  <si>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</si>
  <si>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</si>
  <si>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</si>
  <si>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</si>
  <si>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</si>
  <si>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</si>
  <si>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</si>
  <si>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</si>
  <si>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</si>
  <si>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</si>
  <si>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</si>
  <si>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</si>
  <si>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</si>
  <si>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</si>
  <si>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</si>
  <si>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</si>
  <si>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</si>
  <si>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</si>
  <si>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</si>
  <si>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</si>
  <si>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</si>
  <si>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</si>
  <si>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</si>
  <si>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</si>
  <si>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</si>
  <si>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</si>
  <si>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</si>
  <si>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</si>
  <si>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</si>
  <si>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</si>
  <si>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</si>
  <si>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</si>
  <si>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</si>
  <si>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</si>
  <si>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</si>
  <si>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</si>
  <si>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</si>
  <si>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</si>
  <si>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</si>
  <si>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</si>
  <si>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</si>
  <si>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</si>
  <si>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</si>
  <si>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</si>
  <si>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</si>
  <si>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</si>
  <si>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</si>
  <si>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</si>
  <si>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</si>
  <si>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</si>
  <si>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</si>
  <si>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</si>
  <si>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</si>
  <si>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</si>
  <si>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</si>
  <si>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</si>
  <si>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</si>
  <si>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</si>
  <si>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</si>
  <si>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</si>
  <si>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</si>
  <si>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</si>
  <si>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</si>
  <si>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</si>
  <si>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</si>
  <si>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</si>
  <si>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</si>
  <si>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</si>
  <si>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</si>
  <si>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</si>
  <si>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</si>
  <si>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</si>
  <si>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</si>
  <si>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</si>
  <si>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</si>
  <si>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</si>
  <si>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</si>
  <si>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</si>
  <si>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</si>
  <si>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</si>
  <si>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</si>
  <si>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</si>
  <si>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</si>
  <si>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</si>
  <si>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</si>
  <si>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</si>
  <si>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</si>
  <si>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</si>
  <si>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</si>
  <si>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</si>
  <si>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</si>
  <si>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</si>
  <si>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</si>
  <si>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</si>
  <si>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</si>
  <si>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</si>
  <si>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</si>
  <si>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</si>
  <si>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</si>
  <si>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</si>
  <si>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</si>
  <si>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</si>
  <si>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</si>
  <si>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</si>
  <si>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</si>
  <si>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</si>
  <si>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</si>
  <si>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</si>
  <si>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</si>
  <si>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</si>
  <si>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</si>
  <si>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</si>
  <si>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</si>
  <si>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</si>
  <si>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</si>
  <si>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</si>
  <si>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</si>
  <si>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</si>
  <si>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</si>
  <si>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</si>
  <si>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</si>
  <si>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</si>
  <si>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</si>
  <si>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</si>
  <si>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</si>
  <si>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</si>
  <si>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</si>
  <si>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</si>
  <si>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</si>
  <si>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</si>
  <si>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</si>
  <si>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</si>
  <si>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</si>
  <si>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</si>
  <si>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</si>
  <si>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</si>
  <si>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</si>
  <si>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</si>
  <si>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</si>
  <si>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</si>
  <si>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</si>
  <si>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</si>
  <si>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</si>
  <si>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</si>
  <si>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</si>
  <si>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</si>
  <si>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</si>
  <si>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</si>
  <si>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</si>
  <si>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</si>
  <si>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</si>
  <si>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</si>
  <si>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</si>
  <si>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</si>
  <si>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</si>
  <si>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</si>
  <si>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</si>
  <si>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</si>
  <si>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</si>
  <si>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</si>
  <si>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</si>
  <si>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</si>
  <si>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</si>
  <si>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</si>
  <si>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</si>
  <si>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</si>
  <si>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</si>
  <si>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</si>
  <si>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</si>
  <si>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</si>
  <si>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</si>
  <si>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</si>
  <si>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</si>
  <si>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</si>
  <si>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</si>
  <si>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</si>
  <si>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</si>
  <si>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</si>
  <si>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</si>
  <si>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</si>
  <si>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</si>
  <si>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</si>
  <si>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</si>
  <si>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</si>
  <si>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</si>
  <si>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</si>
  <si>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</si>
  <si>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</si>
  <si>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</si>
  <si>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</si>
  <si>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</si>
  <si>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</si>
  <si>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</si>
  <si>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</si>
  <si>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</si>
  <si>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</si>
  <si>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</si>
  <si>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</si>
  <si>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</si>
  <si>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</si>
  <si>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</si>
  <si>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</si>
  <si>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</si>
  <si>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</si>
  <si>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</si>
  <si>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</si>
  <si>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</si>
  <si>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</si>
  <si>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</si>
  <si>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</si>
  <si>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</si>
  <si>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</si>
  <si>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</si>
  <si>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</si>
  <si>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</si>
  <si>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</si>
  <si>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</si>
  <si>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</si>
  <si>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</si>
  <si>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</si>
  <si>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</si>
  <si>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</si>
  <si>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</si>
  <si>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</si>
  <si>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</si>
  <si>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</si>
  <si>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</si>
  <si>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</si>
  <si>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</si>
  <si>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</si>
  <si>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</si>
  <si>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</si>
  <si>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</si>
  <si>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</si>
  <si>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</si>
  <si>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</si>
  <si>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</si>
  <si>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</si>
  <si>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</si>
  <si>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</si>
  <si>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</si>
  <si>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</si>
  <si>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</si>
  <si>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</si>
  <si>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</si>
  <si>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</si>
  <si>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</si>
  <si>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</si>
  <si>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</si>
  <si>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</si>
  <si>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</si>
  <si>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</si>
  <si>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</si>
  <si>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</si>
  <si>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</si>
  <si>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</si>
  <si>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</si>
  <si>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</si>
  <si>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</si>
  <si>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</si>
  <si>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</si>
  <si>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</si>
  <si>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</si>
  <si>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</si>
  <si>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</si>
  <si>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</si>
  <si>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</si>
  <si>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</si>
  <si>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</si>
  <si>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</si>
  <si>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</si>
  <si>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</si>
  <si>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</si>
  <si>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</si>
  <si>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</si>
  <si>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</si>
  <si>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</si>
  <si>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</si>
  <si>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</si>
  <si>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</si>
  <si>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</si>
  <si>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</si>
  <si>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</si>
  <si>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</si>
  <si>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</si>
  <si>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</si>
  <si>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</si>
  <si>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</si>
  <si>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</si>
  <si>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</si>
  <si>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</si>
  <si>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</si>
  <si>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</si>
  <si>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</si>
  <si>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</si>
  <si>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</si>
  <si>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</si>
  <si>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</si>
  <si>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</si>
  <si>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</si>
  <si>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</si>
  <si>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</si>
  <si>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</si>
  <si>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</si>
  <si>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</si>
  <si>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</si>
  <si>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</si>
  <si>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</si>
  <si>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</si>
  <si>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</si>
  <si>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</si>
  <si>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</si>
  <si>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</si>
  <si>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</si>
  <si>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</si>
  <si>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</si>
  <si>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</si>
  <si>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</si>
  <si>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</si>
  <si>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</si>
  <si>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</si>
  <si>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</si>
  <si>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</si>
  <si>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</si>
  <si>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</si>
  <si>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</si>
  <si>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</si>
  <si>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</si>
  <si>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</si>
  <si>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</si>
  <si>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</si>
  <si>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</si>
  <si>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</si>
  <si>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</si>
  <si>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</si>
  <si>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</si>
  <si>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</si>
  <si>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</si>
  <si>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</si>
  <si>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</si>
  <si>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</si>
  <si>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</si>
  <si>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</si>
  <si>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</si>
  <si>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</si>
  <si>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</si>
  <si>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</si>
  <si>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</si>
  <si>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</si>
  <si>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</si>
  <si>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</si>
  <si>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</si>
  <si>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</si>
  <si>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</si>
  <si>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</si>
  <si>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</si>
  <si>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</si>
  <si>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</si>
  <si>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</si>
  <si>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</si>
  <si>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</si>
  <si>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</si>
  <si>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</si>
  <si>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</si>
  <si>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</si>
  <si>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</si>
  <si>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</si>
  <si>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</si>
  <si>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</si>
  <si>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</si>
  <si>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</si>
  <si>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</si>
  <si>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</si>
  <si>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</si>
  <si>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</si>
  <si>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</si>
  <si>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</si>
  <si>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</si>
  <si>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</si>
  <si>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</si>
  <si>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</si>
  <si>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</si>
  <si>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</si>
  <si>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</si>
  <si>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</si>
  <si>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</si>
  <si>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</si>
  <si>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</si>
  <si>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</si>
  <si>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</si>
  <si>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</si>
  <si>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</si>
  <si>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</si>
  <si>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</si>
  <si>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</si>
  <si>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</si>
  <si>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</si>
  <si>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</si>
  <si>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</si>
  <si>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</si>
  <si>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</si>
  <si>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</si>
  <si>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</si>
  <si>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</si>
  <si>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</si>
  <si>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</si>
  <si>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</si>
  <si>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</si>
  <si>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</si>
  <si>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</si>
  <si>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</si>
  <si>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</si>
  <si>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</si>
  <si>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</si>
  <si>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</si>
  <si>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</si>
  <si>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</si>
  <si>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</si>
  <si>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</si>
  <si>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</si>
  <si>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</si>
  <si>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</si>
  <si>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</si>
  <si>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</si>
  <si>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</si>
  <si>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</si>
  <si>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</si>
  <si>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</si>
  <si>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</si>
  <si>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</si>
  <si>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</si>
  <si>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</si>
  <si>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</si>
  <si>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</si>
  <si>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</si>
  <si>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</si>
  <si>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</si>
  <si>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</si>
  <si>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</si>
  <si>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</si>
  <si>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</si>
  <si>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</si>
  <si>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</si>
  <si>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</si>
  <si>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</si>
  <si>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</si>
  <si>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</si>
  <si>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</si>
  <si>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</si>
  <si>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</si>
  <si>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</si>
  <si>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</si>
  <si>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</si>
  <si>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</si>
  <si>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</si>
  <si>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</si>
  <si>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</si>
  <si>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</si>
  <si>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</si>
  <si>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</si>
  <si>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</si>
  <si>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</si>
  <si>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</si>
  <si>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</si>
  <si>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</si>
  <si>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</si>
  <si>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</si>
  <si>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</si>
  <si>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</si>
  <si>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</si>
  <si>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</si>
  <si>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</si>
  <si>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</si>
  <si>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</si>
  <si>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</si>
  <si>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</si>
  <si>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</si>
  <si>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</si>
  <si>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</si>
  <si>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</si>
  <si>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</si>
  <si>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</si>
  <si>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</si>
  <si>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</si>
  <si>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</si>
  <si>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</si>
  <si>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</si>
  <si>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</si>
  <si>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</si>
  <si>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</si>
  <si>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</si>
  <si>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</si>
  <si>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</si>
  <si>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</si>
  <si>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</si>
  <si>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</si>
  <si>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</si>
  <si>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</si>
  <si>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</si>
  <si>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</si>
  <si>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</si>
  <si>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</si>
  <si>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</si>
  <si>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</si>
  <si>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</si>
  <si>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</si>
  <si>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</si>
  <si>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</si>
  <si>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</si>
  <si>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</si>
  <si>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</si>
  <si>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</si>
  <si>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</si>
  <si>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</si>
  <si>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</si>
  <si>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</si>
  <si>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</si>
  <si>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</si>
  <si>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</si>
  <si>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</si>
  <si>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</si>
  <si>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</si>
  <si>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</si>
  <si>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</si>
  <si>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</si>
  <si>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</si>
  <si>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</si>
  <si>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</si>
  <si>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</si>
  <si>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</si>
  <si>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</si>
  <si>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</si>
  <si>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</si>
  <si>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</si>
  <si>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</si>
  <si>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</si>
  <si>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</si>
  <si>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</si>
  <si>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</si>
  <si>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</si>
  <si>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</si>
  <si>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</si>
  <si>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</si>
  <si>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</si>
  <si>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</si>
  <si>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</si>
  <si>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</si>
  <si>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</si>
  <si>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</si>
  <si>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</si>
  <si>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</si>
  <si>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</si>
  <si>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</si>
  <si>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</si>
  <si>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</si>
  <si>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</si>
  <si>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</si>
  <si>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</si>
  <si>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</si>
  <si>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</si>
  <si>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</si>
  <si>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</si>
  <si>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</si>
  <si>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</si>
  <si>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</si>
  <si>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</si>
  <si>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</si>
  <si>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</si>
  <si>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</si>
  <si>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</si>
  <si>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</si>
  <si>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</si>
  <si>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</si>
  <si>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</si>
  <si>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</si>
  <si>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</si>
  <si>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</si>
  <si>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</si>
  <si>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</si>
  <si>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</si>
  <si>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</si>
  <si>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</si>
  <si>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</si>
  <si>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</si>
  <si>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</si>
  <si>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</si>
  <si>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</si>
  <si>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</si>
  <si>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</si>
  <si>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</si>
  <si>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</si>
  <si>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</si>
  <si>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</si>
  <si>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</si>
  <si>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</si>
  <si>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</si>
  <si>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</si>
  <si>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</si>
  <si>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</si>
  <si>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</si>
  <si>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</si>
  <si>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</si>
  <si>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</si>
  <si>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</si>
  <si>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</si>
  <si>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</si>
  <si>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</si>
  <si>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</si>
  <si>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</si>
  <si>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</si>
  <si>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</si>
  <si>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</si>
  <si>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</si>
  <si>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</si>
  <si>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</si>
  <si>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</si>
  <si>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</si>
  <si>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</si>
  <si>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</si>
  <si>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</si>
  <si>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</si>
  <si>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</si>
  <si>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</si>
  <si>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</si>
  <si>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</si>
  <si>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</si>
  <si>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</si>
  <si>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</si>
  <si>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</si>
  <si>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</si>
  <si>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</si>
  <si>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</si>
  <si>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</si>
  <si>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</si>
  <si>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</si>
  <si>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</si>
  <si>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</si>
  <si>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</si>
  <si>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</si>
  <si>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</si>
  <si>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</si>
  <si>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</si>
  <si>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</si>
  <si>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</si>
  <si>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</si>
  <si>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</si>
  <si>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</si>
  <si>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</si>
  <si>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</si>
  <si>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</si>
  <si>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</si>
  <si>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</si>
  <si>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</si>
  <si>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</si>
  <si>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</si>
  <si>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</si>
  <si>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</si>
  <si>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</si>
  <si>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</si>
  <si>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</si>
  <si>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</si>
  <si>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</si>
  <si>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</si>
  <si>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</si>
  <si>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</si>
  <si>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</si>
  <si>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</si>
  <si>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</si>
  <si>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</si>
  <si>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</si>
  <si>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</si>
  <si>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</si>
  <si>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</si>
  <si>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</si>
  <si>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</si>
  <si>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</si>
  <si>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</si>
  <si>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</si>
  <si>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</si>
  <si>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</si>
  <si>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</si>
  <si>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</si>
  <si>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</si>
  <si>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</si>
  <si>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</si>
  <si>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</si>
  <si>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</si>
  <si>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</si>
  <si>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</si>
  <si>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</si>
  <si>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</si>
  <si>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</si>
  <si>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</si>
  <si>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</si>
  <si>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</si>
  <si>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</si>
  <si>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</si>
  <si>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</si>
  <si>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</si>
  <si>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</si>
  <si>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</si>
  <si>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</si>
  <si>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</si>
  <si>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</si>
  <si>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</si>
  <si>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</si>
  <si>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</si>
  <si>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</si>
  <si>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</si>
  <si>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</si>
  <si>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</si>
  <si>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</si>
  <si>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</si>
  <si>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</si>
  <si>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</si>
  <si>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</si>
  <si>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</si>
  <si>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</si>
  <si>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</si>
  <si>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</si>
  <si>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</si>
  <si>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</si>
  <si>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</si>
  <si>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</si>
  <si>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</si>
  <si>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</si>
  <si>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</si>
  <si>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</si>
  <si>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</si>
  <si>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</si>
  <si>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</si>
  <si>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</si>
  <si>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</si>
  <si>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</si>
  <si>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</si>
  <si>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</si>
  <si>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</si>
  <si>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</si>
  <si>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</si>
  <si>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</si>
  <si>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</si>
  <si>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</si>
  <si>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</si>
  <si>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</si>
  <si>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</si>
  <si>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</si>
  <si>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</si>
  <si>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</si>
  <si>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</si>
  <si>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</si>
  <si>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</si>
  <si>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</si>
  <si>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</si>
  <si>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</si>
  <si>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</si>
  <si>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</si>
  <si>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</si>
  <si>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</si>
  <si>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</si>
  <si>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</si>
  <si>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</si>
  <si>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</si>
  <si>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</si>
  <si>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</si>
  <si>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</si>
  <si>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</si>
  <si>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</si>
  <si>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</si>
  <si>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</si>
  <si>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</si>
  <si>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</si>
  <si>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</si>
  <si>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</si>
  <si>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</si>
  <si>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</si>
  <si>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</si>
  <si>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</si>
  <si>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</si>
  <si>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</si>
  <si>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</si>
  <si>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</si>
  <si>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</si>
  <si>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</si>
  <si>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</si>
  <si>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</si>
  <si>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</si>
  <si>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</si>
  <si>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</si>
  <si>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</si>
  <si>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</si>
  <si>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</si>
  <si>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</si>
  <si>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</si>
  <si>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</si>
  <si>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</si>
  <si>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</si>
  <si>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</si>
  <si>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</si>
  <si>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</si>
  <si>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</si>
  <si>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</si>
  <si>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</si>
  <si>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</si>
  <si>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</si>
  <si>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</si>
  <si>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</si>
  <si>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</si>
  <si>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</si>
  <si>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</si>
  <si>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</si>
  <si>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</si>
  <si>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</si>
  <si>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</si>
  <si>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</si>
  <si>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</si>
  <si>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</si>
  <si>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</si>
  <si>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</si>
  <si>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</si>
  <si>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</si>
  <si>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</si>
  <si>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</si>
  <si>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</si>
  <si>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</si>
  <si>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</si>
  <si>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</si>
  <si>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</si>
  <si>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</si>
  <si>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</si>
  <si>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</si>
  <si>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</si>
  <si>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</si>
  <si>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</si>
  <si>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</si>
  <si>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</si>
  <si>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</si>
  <si>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</si>
  <si>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</si>
  <si>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</si>
  <si>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</si>
  <si>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</si>
  <si>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</si>
  <si>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</si>
  <si>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</si>
  <si>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</si>
  <si>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</si>
  <si>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</si>
  <si>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</si>
  <si>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</si>
  <si>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</si>
  <si>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</si>
  <si>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</si>
  <si>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</si>
  <si>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</si>
  <si>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</si>
  <si>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</si>
  <si>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</si>
  <si>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</si>
  <si>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</si>
  <si>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</si>
  <si>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</si>
  <si>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</si>
  <si>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</si>
  <si>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</si>
  <si>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</si>
  <si>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</si>
  <si>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</si>
  <si>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</si>
  <si>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</si>
  <si>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</si>
  <si>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</si>
  <si>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</si>
  <si>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</si>
  <si>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</si>
  <si>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</si>
  <si>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</si>
  <si>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</si>
  <si>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</si>
  <si>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</si>
  <si>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</si>
  <si>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</si>
  <si>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</si>
  <si>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</si>
  <si>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</si>
  <si>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</si>
  <si>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</si>
  <si>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</si>
  <si>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</si>
  <si>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</si>
  <si>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</si>
  <si>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</si>
  <si>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</si>
  <si>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</si>
  <si>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</si>
  <si>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</si>
  <si>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</si>
  <si>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</si>
  <si>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</si>
  <si>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</si>
  <si>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</si>
  <si>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</si>
  <si>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</si>
  <si>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</si>
  <si>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</si>
  <si>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</si>
  <si>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</si>
  <si>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</si>
  <si>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</si>
  <si>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</si>
  <si>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</si>
  <si>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</si>
  <si>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</si>
  <si>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</si>
  <si>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</si>
  <si>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</si>
  <si>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</si>
  <si>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</si>
  <si>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</si>
  <si>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</si>
  <si>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</si>
  <si>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</si>
  <si>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</si>
  <si>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</si>
  <si>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</si>
  <si>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</si>
  <si>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</si>
  <si>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</si>
  <si>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</si>
  <si>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</si>
  <si>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</si>
  <si>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</si>
  <si>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</si>
  <si>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</si>
  <si>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</si>
  <si>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</si>
  <si>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</si>
  <si>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</si>
  <si>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</si>
  <si>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</si>
  <si>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</si>
  <si>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</si>
  <si>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</si>
  <si>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</si>
  <si>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</si>
  <si>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</si>
  <si>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</si>
  <si>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</si>
  <si>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</si>
  <si>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</si>
  <si>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</si>
  <si>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</si>
  <si>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</si>
  <si>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</si>
  <si>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</si>
  <si>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</si>
  <si>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</si>
  <si>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</si>
  <si>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</si>
  <si>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</si>
  <si>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</si>
  <si>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</si>
  <si>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</si>
  <si>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</si>
  <si>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</si>
  <si>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</si>
  <si>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</si>
  <si>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</si>
  <si>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</si>
  <si>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</si>
  <si>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</si>
  <si>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</si>
  <si>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</si>
  <si>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</si>
  <si>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</si>
  <si>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</si>
  <si>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</si>
  <si>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</si>
  <si>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</si>
  <si>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</si>
  <si>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</si>
  <si>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</si>
  <si>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</si>
  <si>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</si>
  <si>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</si>
  <si>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</si>
  <si>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</si>
  <si>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</si>
  <si>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</si>
  <si>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</si>
  <si>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</si>
  <si>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</si>
  <si>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</si>
  <si>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</si>
  <si>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</si>
  <si>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</si>
  <si>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</si>
  <si>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</si>
  <si>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</si>
  <si>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</si>
  <si>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</si>
  <si>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</si>
  <si>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</si>
  <si>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</si>
  <si>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</si>
  <si>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</si>
  <si>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</si>
  <si>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</si>
  <si>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</si>
  <si>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</si>
  <si>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</si>
  <si>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</si>
  <si>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</si>
  <si>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</si>
  <si>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</si>
  <si>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</si>
  <si>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</si>
  <si>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</si>
  <si>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</si>
  <si>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</si>
  <si>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</si>
  <si>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</si>
  <si>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</si>
  <si>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</si>
  <si>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</si>
  <si>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</si>
  <si>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</si>
  <si>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</si>
  <si>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</si>
  <si>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</si>
  <si>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</si>
  <si>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</si>
  <si>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</si>
  <si>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</si>
  <si>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</si>
  <si>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</si>
  <si>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</si>
  <si>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</si>
  <si>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</si>
  <si>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</si>
  <si>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</si>
  <si>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</si>
  <si>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</si>
  <si>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</si>
  <si>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</si>
  <si>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</si>
  <si>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</si>
  <si>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</si>
  <si>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</si>
  <si>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</si>
  <si>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</si>
  <si>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</si>
  <si>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</si>
  <si>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</si>
  <si>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</si>
  <si>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</si>
  <si>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</si>
  <si>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</si>
  <si>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</si>
  <si>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</si>
  <si>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</si>
  <si>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</si>
  <si>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</si>
  <si>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</si>
  <si>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</si>
  <si>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</si>
  <si>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</si>
  <si>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</si>
  <si>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</si>
  <si>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</si>
  <si>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</si>
  <si>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</si>
  <si>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</si>
  <si>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</si>
  <si>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</si>
  <si>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</si>
  <si>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</si>
  <si>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</si>
  <si>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</si>
  <si>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</si>
  <si>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</si>
  <si>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</si>
  <si>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</si>
  <si>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</si>
  <si>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</si>
  <si>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</si>
  <si>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</si>
  <si>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</si>
  <si>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</si>
  <si>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</si>
  <si>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</si>
  <si>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</si>
  <si>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</si>
  <si>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</si>
  <si>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</si>
  <si>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</si>
  <si>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</si>
  <si>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</si>
  <si>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</si>
  <si>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</si>
  <si>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</si>
  <si>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</si>
  <si>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</si>
  <si>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</si>
  <si>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</si>
  <si>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</si>
  <si>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</si>
  <si>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</si>
  <si>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</si>
  <si>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</si>
  <si>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</si>
  <si>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</si>
  <si>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</si>
  <si>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</si>
  <si>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</si>
  <si>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</si>
  <si>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</si>
  <si>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</si>
  <si>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</si>
  <si>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</si>
  <si>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</si>
  <si>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</si>
  <si>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</si>
  <si>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</si>
  <si>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</si>
  <si>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</si>
  <si>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</si>
  <si>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</si>
  <si>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</si>
  <si>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</si>
  <si>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</si>
  <si>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</si>
  <si>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</si>
  <si>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</si>
  <si>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</si>
  <si>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</si>
  <si>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</si>
  <si>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</si>
  <si>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</si>
  <si>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</si>
  <si>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</si>
  <si>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</si>
  <si>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</si>
  <si>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</si>
  <si>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</si>
  <si>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</si>
  <si>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</si>
  <si>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</si>
  <si>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</si>
  <si>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</si>
  <si>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</si>
  <si>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</si>
  <si>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</si>
  <si>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</si>
  <si>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</si>
  <si>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</si>
  <si>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</si>
  <si>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</si>
  <si>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</si>
  <si>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</si>
  <si>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</si>
  <si>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</si>
  <si>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</si>
  <si>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</si>
  <si>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</si>
  <si>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</si>
  <si>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</si>
  <si>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</si>
  <si>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</si>
  <si>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</si>
  <si>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</si>
  <si>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</si>
  <si>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</si>
  <si>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</si>
  <si>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</si>
  <si>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</si>
  <si>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</si>
  <si>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</si>
  <si>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</si>
  <si>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</si>
  <si>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</si>
  <si>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</si>
  <si>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</si>
  <si>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</si>
  <si>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</si>
  <si>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</si>
  <si>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</si>
  <si>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</si>
  <si>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</si>
  <si>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</si>
  <si>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</si>
  <si>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</si>
  <si>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</si>
  <si>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</si>
  <si>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</si>
  <si>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</si>
  <si>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</si>
  <si>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</si>
  <si>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</si>
  <si>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</si>
  <si>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</si>
  <si>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</si>
  <si>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</si>
  <si>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</si>
  <si>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</si>
  <si>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</si>
  <si>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</si>
  <si>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</si>
  <si>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</si>
  <si>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</si>
  <si>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</si>
  <si>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</si>
  <si>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</si>
  <si>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</si>
  <si>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</si>
  <si>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</si>
  <si>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</si>
  <si>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</si>
  <si>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</si>
  <si>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</si>
  <si>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</si>
  <si>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</si>
  <si>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</si>
  <si>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</si>
  <si>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</si>
  <si>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</si>
  <si>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</si>
  <si>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</si>
  <si>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</si>
  <si>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</si>
  <si>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</si>
  <si>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</si>
  <si>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</si>
  <si>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</si>
  <si>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</si>
  <si>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</si>
  <si>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</si>
  <si>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</si>
  <si>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</si>
  <si>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</si>
  <si>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</si>
  <si>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</si>
  <si>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</si>
  <si>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</si>
  <si>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</si>
  <si>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</si>
  <si>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</si>
  <si>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</si>
  <si>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</si>
  <si>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</si>
  <si>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</si>
  <si>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</si>
  <si>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</si>
  <si>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</si>
  <si>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</si>
  <si>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</si>
  <si>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</si>
  <si>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</si>
  <si>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</si>
  <si>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</si>
  <si>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</si>
  <si>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</si>
  <si>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</si>
  <si>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</si>
  <si>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</si>
  <si>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</si>
  <si>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</si>
  <si>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</si>
  <si>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</si>
  <si>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</si>
  <si>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</si>
  <si>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</si>
  <si>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</si>
  <si>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</si>
  <si>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</si>
  <si>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</si>
  <si>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</si>
  <si>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</si>
  <si>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</si>
  <si>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</si>
  <si>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</si>
  <si>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</si>
  <si>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</si>
  <si>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</si>
  <si>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</si>
  <si>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</si>
  <si>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</si>
  <si>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</si>
  <si>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</si>
  <si>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</si>
  <si>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</si>
  <si>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</si>
  <si>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</si>
  <si>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</si>
  <si>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</si>
  <si>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</si>
  <si>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</si>
  <si>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</si>
  <si>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</si>
  <si>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</si>
  <si>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</si>
  <si>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</si>
  <si>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</si>
  <si>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</si>
  <si>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</si>
  <si>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</si>
  <si>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</si>
  <si>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</si>
  <si>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</si>
  <si>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</si>
  <si>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</si>
  <si>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</si>
  <si>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</si>
  <si>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</si>
  <si>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</si>
  <si>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</si>
  <si>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</si>
  <si>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</si>
  <si>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</si>
  <si>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</si>
  <si>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</si>
  <si>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</si>
  <si>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</si>
  <si>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</si>
  <si>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</si>
  <si>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</si>
  <si>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</si>
  <si>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</si>
  <si>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</si>
  <si>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</si>
  <si>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</si>
  <si>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</si>
  <si>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</si>
  <si>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</si>
  <si>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</si>
  <si>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</si>
  <si>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</si>
  <si>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</si>
  <si>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</si>
  <si>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</si>
  <si>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</si>
  <si>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</si>
  <si>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</si>
  <si>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</si>
  <si>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</si>
  <si>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</si>
  <si>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</si>
  <si>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</si>
  <si>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</si>
  <si>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</si>
  <si>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</si>
  <si>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</si>
  <si>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</si>
  <si>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</si>
  <si>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</si>
  <si>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</si>
  <si>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</si>
  <si>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</si>
  <si>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</si>
  <si>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</si>
  <si>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</si>
  <si>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</si>
  <si>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</si>
  <si>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</si>
  <si>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</si>
  <si>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</si>
  <si>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</si>
  <si>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</si>
  <si>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</si>
  <si>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</si>
  <si>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</si>
  <si>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</si>
  <si>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</si>
  <si>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</si>
  <si>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</si>
  <si>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</si>
  <si>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</si>
  <si>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</si>
  <si>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</si>
  <si>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</si>
  <si>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</si>
  <si>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</si>
  <si>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</si>
  <si>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</si>
  <si>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</si>
  <si>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</si>
  <si>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</si>
  <si>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</si>
  <si>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</si>
  <si>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</si>
  <si>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</si>
  <si>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</si>
  <si>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</si>
  <si>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</si>
  <si>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</si>
  <si>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</si>
  <si>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</si>
  <si>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</si>
  <si>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</si>
  <si>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</si>
  <si>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</si>
  <si>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</si>
  <si>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</si>
  <si>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</si>
  <si>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</si>
  <si>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</si>
  <si>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</si>
  <si>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</si>
  <si>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</si>
  <si>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</si>
  <si>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</si>
  <si>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</si>
  <si>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</si>
  <si>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</si>
  <si>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</si>
  <si>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</si>
  <si>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</si>
  <si>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</si>
  <si>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</si>
  <si>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</si>
  <si>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</si>
  <si>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</si>
  <si>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</si>
  <si>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</si>
  <si>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</si>
  <si>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</si>
  <si>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</si>
  <si>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</si>
  <si>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</si>
  <si>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</si>
  <si>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</si>
  <si>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</si>
  <si>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</si>
  <si>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</si>
  <si>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</si>
  <si>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</si>
  <si>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</si>
  <si>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</si>
  <si>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</si>
  <si>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</si>
  <si>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</si>
  <si>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</si>
  <si>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</si>
  <si>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</si>
  <si>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</si>
  <si>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</si>
  <si>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</si>
  <si>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</si>
  <si>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</si>
  <si>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</si>
  <si>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</si>
  <si>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</si>
  <si>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</si>
  <si>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</si>
  <si>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</si>
  <si>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</si>
  <si>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</si>
  <si>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</si>
  <si>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</si>
  <si>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</si>
  <si>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</si>
  <si>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</si>
  <si>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</si>
  <si>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</si>
  <si>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</si>
  <si>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</si>
  <si>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</si>
  <si>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</si>
  <si>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</si>
  <si>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</si>
  <si>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</si>
  <si>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</si>
  <si>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</si>
  <si>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</si>
  <si>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</si>
  <si>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</si>
  <si>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</si>
  <si>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</si>
  <si>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</si>
  <si>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</si>
  <si>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</si>
  <si>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</si>
  <si>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</si>
  <si>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</si>
  <si>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</si>
  <si>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</si>
  <si>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</si>
  <si>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</si>
  <si>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</si>
  <si>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</si>
  <si>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</si>
  <si>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</si>
  <si>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</si>
  <si>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</si>
  <si>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</si>
  <si>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</si>
  <si>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</si>
  <si>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</si>
  <si>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</si>
  <si>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</si>
  <si>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</si>
  <si>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</si>
  <si>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</si>
  <si>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</si>
  <si>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</si>
  <si>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</si>
  <si>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</si>
  <si>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</si>
  <si>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</si>
  <si>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</si>
  <si>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</si>
  <si>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</si>
  <si>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</si>
  <si>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</si>
  <si>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</si>
  <si>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</si>
  <si>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</si>
  <si>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</si>
  <si>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</si>
  <si>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</si>
  <si>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</si>
  <si>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</si>
  <si>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</si>
  <si>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</si>
  <si>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</si>
  <si>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</si>
  <si>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</si>
  <si>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</si>
  <si>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</si>
  <si>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</si>
  <si>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</si>
  <si>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</si>
  <si>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</si>
  <si>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</si>
  <si>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</si>
  <si>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</si>
  <si>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</si>
  <si>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</si>
  <si>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</si>
  <si>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</si>
  <si>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</si>
  <si>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</si>
  <si>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</si>
  <si>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</si>
  <si>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</si>
  <si>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</si>
  <si>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</si>
  <si>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</si>
  <si>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</si>
  <si>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</si>
  <si>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</si>
  <si>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</si>
  <si>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</si>
  <si>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</si>
  <si>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</si>
  <si>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</si>
  <si>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</si>
  <si>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</si>
  <si>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</si>
  <si>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</si>
  <si>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</si>
  <si>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</si>
  <si>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</si>
  <si>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</si>
  <si>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</si>
  <si>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</si>
  <si>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</si>
  <si>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</si>
  <si>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</si>
  <si>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</si>
  <si>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</si>
  <si>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</si>
  <si>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</si>
  <si>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</si>
  <si>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</si>
  <si>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</si>
  <si>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</si>
  <si>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</si>
  <si>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</si>
  <si>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</si>
  <si>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</si>
  <si>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</si>
  <si>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</si>
  <si>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</si>
  <si>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</si>
  <si>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</si>
  <si>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</si>
  <si>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</si>
  <si>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</si>
  <si>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</si>
  <si>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</si>
  <si>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</si>
  <si>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</si>
  <si>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</si>
  <si>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</si>
  <si>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</si>
  <si>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</si>
  <si>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</si>
  <si>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</si>
  <si>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</si>
  <si>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</si>
  <si>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</si>
  <si>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</si>
  <si>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</si>
  <si>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</si>
  <si>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</si>
  <si>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</si>
  <si>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</si>
  <si>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</si>
  <si>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</si>
  <si>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</si>
  <si>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</si>
  <si>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</si>
  <si>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</si>
  <si>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</si>
  <si>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</si>
  <si>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</si>
  <si>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</si>
  <si>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</si>
  <si>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</si>
  <si>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</si>
  <si>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</si>
  <si>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</si>
  <si>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</si>
  <si>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</si>
  <si>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</si>
  <si>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</si>
  <si>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</si>
  <si>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</si>
  <si>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</si>
  <si>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</si>
  <si>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</si>
  <si>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</si>
  <si>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</si>
  <si>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</si>
  <si>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</si>
  <si>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</si>
  <si>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</si>
  <si>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</si>
  <si>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</si>
  <si>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</si>
  <si>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</si>
  <si>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</si>
  <si>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</si>
  <si>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</si>
  <si>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</si>
  <si>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</si>
  <si>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</si>
  <si>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</si>
  <si>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</si>
  <si>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</si>
  <si>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</si>
  <si>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</si>
  <si>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</si>
  <si>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</si>
  <si>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</si>
  <si>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</si>
  <si>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</si>
  <si>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</si>
  <si>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</si>
  <si>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</si>
  <si>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</si>
  <si>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</si>
  <si>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</si>
  <si>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</si>
  <si>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</si>
  <si>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</si>
  <si>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</si>
  <si>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</si>
  <si>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</si>
  <si>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</si>
  <si>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</si>
  <si>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</si>
  <si>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</si>
  <si>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</si>
  <si>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</si>
  <si>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</si>
  <si>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</si>
  <si>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</si>
  <si>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</si>
  <si>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</si>
  <si>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</si>
  <si>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</si>
  <si>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</si>
  <si>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</si>
  <si>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</si>
  <si>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</si>
  <si>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</si>
  <si>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</si>
  <si>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</si>
  <si>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</si>
  <si>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</si>
  <si>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</si>
  <si>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</si>
  <si>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</si>
  <si>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</si>
  <si>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</si>
  <si>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</si>
  <si>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</si>
  <si>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</si>
  <si>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</si>
  <si>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</si>
  <si>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</si>
  <si>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</si>
  <si>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</si>
  <si>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</si>
  <si>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</si>
  <si>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</si>
  <si>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</si>
  <si>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</si>
  <si>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</si>
  <si>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</si>
  <si>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</si>
  <si>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</si>
  <si>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</si>
  <si>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</si>
  <si>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</si>
  <si>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</si>
  <si>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</si>
  <si>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</si>
  <si>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</si>
  <si>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</si>
  <si>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</si>
  <si>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</si>
  <si>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</si>
  <si>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</si>
  <si>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</si>
  <si>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</si>
  <si>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</si>
  <si>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</si>
  <si>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</si>
  <si>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</si>
  <si>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</si>
  <si>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</si>
  <si>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</si>
  <si>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</si>
  <si>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</si>
  <si>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</si>
  <si>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</si>
  <si>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</si>
  <si>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</si>
  <si>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</si>
  <si>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</si>
  <si>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</si>
  <si>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</si>
  <si>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</si>
  <si>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</si>
  <si>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</si>
  <si>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</si>
  <si>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</si>
  <si>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</si>
  <si>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</si>
  <si>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</si>
  <si>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</si>
  <si>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</si>
  <si>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</si>
  <si>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</si>
  <si>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</si>
  <si>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</si>
  <si>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</si>
  <si>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</si>
  <si>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</si>
  <si>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</si>
  <si>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</si>
  <si>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</si>
  <si>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</si>
  <si>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</si>
  <si>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</si>
  <si>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</si>
  <si>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</si>
  <si>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</si>
  <si>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</si>
  <si>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</si>
  <si>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</si>
  <si>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</si>
  <si>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</si>
  <si>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</si>
  <si>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</si>
  <si>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</si>
  <si>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</si>
  <si>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</si>
  <si>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</si>
  <si>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</si>
  <si>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</si>
  <si>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</si>
  <si>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</si>
  <si>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</si>
  <si>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</si>
  <si>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</si>
  <si>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</si>
  <si>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</si>
  <si>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</si>
  <si>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</si>
  <si>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</si>
  <si>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</si>
  <si>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</si>
  <si>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</si>
  <si>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</si>
  <si>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</si>
  <si>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</si>
  <si>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</si>
  <si>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</si>
  <si>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</si>
  <si>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</si>
  <si>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</si>
  <si>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</si>
  <si>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</si>
  <si>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</si>
  <si>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</si>
  <si>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</si>
  <si>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</si>
  <si>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</si>
  <si>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</si>
  <si>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</si>
  <si>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</si>
  <si>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</si>
  <si>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</si>
  <si>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</si>
  <si>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</si>
  <si>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</si>
  <si>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</si>
  <si>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</si>
  <si>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</si>
  <si>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</si>
  <si>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</si>
  <si>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</si>
  <si>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</si>
  <si>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</si>
  <si>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</si>
  <si>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</si>
  <si>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</si>
  <si>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</si>
  <si>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</si>
  <si>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</si>
  <si>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</si>
  <si>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</si>
  <si>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</si>
  <si>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</si>
  <si>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</si>
  <si>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</si>
  <si>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</si>
  <si>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</si>
  <si>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</si>
  <si>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</si>
  <si>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</si>
  <si>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</si>
  <si>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</si>
  <si>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</si>
  <si>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</si>
  <si>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</si>
  <si>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</si>
  <si>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</si>
  <si>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</si>
  <si>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</si>
  <si>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</si>
  <si>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</si>
  <si>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</si>
  <si>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</si>
  <si>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</si>
  <si>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</si>
  <si>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</si>
  <si>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</si>
  <si>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</si>
  <si>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</si>
  <si>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</si>
  <si>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</si>
  <si>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</si>
  <si>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</si>
  <si>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</si>
  <si>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</si>
  <si>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</si>
  <si>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</si>
  <si>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</si>
  <si>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</si>
  <si>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</si>
  <si>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</si>
  <si>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</si>
  <si>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</si>
  <si>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</si>
  <si>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</si>
  <si>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</si>
  <si>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</si>
  <si>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</si>
  <si>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</si>
  <si>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</si>
  <si>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</si>
  <si>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</si>
  <si>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</si>
  <si>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</si>
  <si>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</si>
  <si>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</si>
  <si>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</si>
  <si>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</si>
  <si>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</si>
  <si>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</si>
  <si>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</si>
  <si>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</si>
  <si>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</si>
  <si>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</si>
  <si>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</si>
  <si>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</si>
  <si>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</si>
  <si>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</si>
  <si>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</si>
  <si>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</si>
  <si>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</si>
  <si>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</si>
  <si>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</si>
  <si>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</si>
  <si>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</si>
  <si>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</si>
  <si>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</si>
  <si>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</si>
  <si>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</si>
  <si>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</si>
  <si>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</si>
  <si>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</si>
  <si>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</si>
  <si>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</si>
  <si>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</si>
  <si>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</si>
  <si>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</si>
  <si>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</si>
  <si>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</si>
  <si>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</si>
  <si>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</si>
  <si>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</si>
  <si>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</si>
  <si>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</si>
  <si>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</si>
  <si>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</si>
  <si>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</si>
  <si>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</si>
  <si>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</si>
  <si>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</si>
  <si>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</si>
  <si>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</si>
  <si>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</si>
  <si>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</si>
  <si>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</si>
  <si>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</si>
  <si>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</si>
  <si>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</si>
  <si>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</si>
  <si>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</si>
  <si>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</si>
  <si>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</si>
  <si>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</si>
  <si>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</si>
  <si>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</si>
  <si>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</si>
  <si>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</si>
  <si>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</si>
  <si>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</si>
  <si>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</si>
  <si>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</si>
  <si>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</si>
  <si>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</si>
  <si>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</si>
  <si>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</si>
  <si>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</si>
  <si>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</si>
  <si>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</si>
  <si>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</si>
  <si>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</si>
  <si>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</si>
  <si>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</si>
  <si>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</si>
  <si>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</si>
  <si>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</si>
  <si>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</si>
  <si>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</si>
  <si>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</si>
  <si>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</si>
  <si>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</si>
  <si>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</si>
  <si>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</si>
  <si>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</si>
  <si>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</si>
  <si>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</si>
  <si>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</si>
  <si>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</si>
  <si>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</si>
  <si>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</si>
  <si>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</si>
  <si>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</si>
  <si>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</si>
  <si>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</si>
  <si>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</si>
  <si>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</si>
  <si>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</si>
  <si>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</si>
  <si>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</si>
  <si>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</si>
  <si>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</si>
  <si>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</si>
  <si>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</si>
  <si>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</si>
  <si>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</si>
  <si>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</si>
  <si>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</si>
  <si>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</si>
  <si>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</si>
  <si>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</si>
  <si>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</si>
  <si>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</si>
  <si>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</si>
  <si>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</si>
  <si>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</si>
  <si>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</si>
  <si>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</si>
  <si>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</si>
  <si>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</si>
  <si>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</si>
  <si>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</si>
  <si>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</si>
  <si>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</si>
  <si>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</si>
  <si>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</si>
  <si>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</si>
  <si>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</si>
  <si>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</si>
  <si>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</si>
  <si>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</si>
  <si>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</si>
  <si>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</si>
  <si>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</si>
  <si>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</si>
  <si>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</si>
  <si>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</si>
  <si>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</si>
  <si>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</si>
  <si>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</si>
  <si>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</si>
  <si>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</si>
  <si>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</si>
  <si>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</si>
  <si>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</si>
  <si>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</si>
  <si>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</si>
  <si>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</si>
  <si>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</si>
  <si>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</si>
  <si>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</si>
  <si>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</si>
  <si>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</si>
  <si>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</si>
  <si>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</si>
  <si>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</si>
  <si>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</si>
  <si>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</si>
  <si>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</si>
  <si>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</si>
  <si>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</si>
  <si>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</si>
  <si>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</si>
  <si>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</si>
  <si>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</si>
  <si>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</si>
  <si>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</si>
  <si>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</si>
  <si>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</si>
  <si>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</si>
  <si>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</si>
  <si>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</si>
  <si>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</si>
  <si>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</si>
  <si>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</si>
  <si>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</si>
  <si>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</si>
  <si>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</si>
  <si>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</si>
  <si>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</si>
  <si>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</si>
  <si>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</si>
  <si>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</si>
  <si>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</si>
  <si>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</si>
  <si>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</si>
  <si>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</si>
  <si>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</si>
  <si>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</si>
  <si>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</si>
  <si>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</si>
  <si>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</si>
  <si>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</si>
  <si>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</si>
  <si>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</si>
  <si>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</si>
  <si>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</si>
  <si>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</si>
  <si>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</si>
  <si>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</si>
  <si>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</si>
  <si>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</si>
  <si>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</si>
  <si>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</si>
  <si>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</si>
  <si>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</si>
  <si>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</si>
  <si>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</si>
  <si>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</si>
  <si>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</si>
  <si>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</si>
  <si>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</si>
  <si>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</si>
  <si>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</si>
  <si>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</si>
  <si>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</si>
  <si>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</si>
  <si>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</si>
  <si>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</si>
  <si>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</si>
  <si>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</si>
  <si>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</si>
  <si>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</si>
  <si>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</si>
  <si>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</si>
  <si>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</si>
  <si>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</si>
  <si>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</si>
  <si>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</si>
  <si>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</si>
  <si>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</si>
  <si>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</si>
  <si>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</si>
  <si>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</si>
  <si>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</si>
  <si>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</si>
  <si>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</si>
  <si>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</si>
  <si>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</si>
  <si>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</si>
  <si>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</si>
  <si>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</si>
  <si>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</si>
  <si>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</si>
  <si>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</si>
  <si>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</si>
  <si>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</si>
  <si>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</si>
  <si>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</si>
  <si>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</si>
  <si>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</si>
  <si>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</si>
  <si>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</si>
  <si>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</si>
  <si>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</si>
  <si>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</si>
  <si>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</si>
  <si>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</si>
  <si>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</si>
  <si>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</si>
  <si>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</si>
  <si>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</si>
  <si>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</si>
  <si>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</si>
  <si>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</si>
  <si>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</si>
  <si>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</si>
  <si>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</si>
  <si>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</si>
  <si>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</si>
  <si>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</si>
  <si>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</si>
  <si>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</si>
  <si>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</si>
  <si>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</si>
  <si>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</si>
  <si>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</si>
  <si>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</si>
  <si>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</si>
  <si>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</si>
  <si>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</si>
  <si>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</si>
  <si>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</si>
  <si>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</si>
  <si>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</si>
  <si>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</si>
  <si>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</si>
  <si>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</si>
  <si>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</si>
  <si>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</si>
  <si>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</si>
  <si>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</si>
  <si>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</si>
  <si>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</si>
  <si>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</si>
  <si>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</si>
  <si>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</si>
  <si>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</si>
  <si>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</si>
  <si>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</si>
  <si>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</si>
  <si>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</si>
  <si>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</si>
  <si>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</si>
  <si>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</si>
  <si>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</si>
  <si>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</si>
  <si>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</si>
  <si>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</si>
  <si>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</si>
  <si>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</si>
  <si>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</si>
  <si>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</si>
  <si>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</si>
  <si>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</si>
  <si>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</si>
  <si>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</si>
  <si>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</si>
  <si>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</si>
  <si>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</si>
  <si>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</si>
  <si>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</si>
  <si>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</si>
  <si>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</si>
  <si>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</si>
  <si>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</si>
  <si>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</si>
  <si>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</si>
  <si>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</si>
  <si>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</si>
  <si>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</si>
  <si>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</si>
  <si>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</si>
  <si>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</si>
  <si>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</si>
  <si>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</si>
  <si>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</si>
  <si>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</si>
  <si>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</si>
  <si>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</si>
  <si>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</si>
  <si>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</si>
  <si>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</si>
  <si>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</si>
  <si>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</si>
  <si>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</si>
  <si>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</si>
  <si>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</si>
  <si>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</si>
  <si>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</si>
  <si>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</si>
  <si>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</si>
  <si>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</si>
  <si>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</si>
  <si>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</si>
  <si>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</si>
  <si>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</si>
  <si>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</si>
  <si>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</si>
  <si>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</si>
  <si>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</si>
  <si>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</si>
  <si>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</si>
  <si>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</si>
  <si>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</si>
  <si>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</si>
  <si>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</si>
  <si>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</si>
  <si>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</si>
  <si>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</si>
  <si>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</si>
  <si>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</si>
  <si>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</si>
  <si>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</si>
  <si>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</si>
  <si>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</si>
  <si>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</si>
  <si>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</si>
  <si>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</si>
  <si>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</si>
  <si>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</si>
  <si>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</si>
  <si>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</si>
  <si>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</si>
  <si>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</si>
  <si>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</si>
  <si>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</si>
  <si>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</si>
  <si>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</si>
  <si>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</si>
  <si>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</si>
  <si>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</si>
  <si>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</si>
  <si>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</si>
  <si>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</si>
  <si>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</si>
  <si>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</si>
  <si>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</si>
  <si>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</si>
  <si>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</si>
  <si>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</si>
  <si>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</si>
  <si>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</si>
  <si>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</si>
  <si>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</si>
  <si>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</si>
  <si>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</si>
  <si>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</si>
  <si>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</si>
  <si>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</si>
  <si>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</si>
  <si>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</si>
  <si>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</si>
  <si>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</si>
  <si>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</si>
  <si>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</si>
  <si>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</si>
  <si>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</si>
  <si>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</si>
  <si>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</si>
  <si>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</si>
  <si>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</si>
  <si>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</si>
  <si>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</si>
  <si>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</si>
  <si>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</si>
  <si>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</si>
  <si>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</si>
  <si>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</si>
  <si>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</si>
  <si>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</si>
  <si>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</si>
  <si>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</si>
  <si>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</si>
  <si>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</si>
  <si>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</si>
  <si>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</si>
  <si>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</si>
  <si>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</si>
  <si>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</si>
  <si>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</si>
  <si>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</si>
  <si>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</si>
  <si>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</si>
  <si>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</si>
  <si>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</si>
  <si>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</si>
  <si>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</si>
  <si>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</si>
  <si>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</si>
  <si>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</si>
  <si>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</si>
  <si>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</si>
  <si>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</si>
  <si>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</si>
  <si>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</si>
  <si>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</si>
  <si>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</si>
  <si>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</si>
  <si>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</si>
  <si>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</si>
  <si>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</si>
  <si>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</si>
  <si>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</si>
  <si>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</si>
  <si>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</si>
  <si>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</si>
  <si>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</si>
  <si>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</si>
  <si>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</si>
  <si>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</si>
  <si>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</si>
  <si>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</si>
  <si>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</si>
  <si>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</si>
  <si>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</si>
  <si>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</si>
  <si>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</si>
  <si>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</si>
  <si>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</si>
  <si>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</si>
  <si>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</si>
  <si>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</si>
  <si>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</si>
  <si>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</si>
  <si>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</si>
  <si>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</si>
  <si>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</si>
  <si>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</si>
  <si>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</si>
  <si>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</si>
  <si>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</si>
  <si>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</si>
  <si>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</si>
  <si>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</si>
  <si>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</si>
  <si>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</si>
  <si>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</si>
  <si>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</si>
  <si>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</si>
  <si>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</si>
  <si>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</si>
  <si>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</si>
  <si>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</si>
  <si>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</si>
  <si>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</si>
  <si>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</si>
  <si>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</si>
  <si>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</si>
  <si>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</si>
  <si>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</si>
  <si>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</si>
  <si>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</si>
  <si>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</si>
  <si>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</si>
  <si>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</si>
  <si>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</si>
  <si>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</si>
  <si>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</si>
  <si>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</si>
  <si>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</si>
  <si>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</si>
  <si>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</si>
  <si>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</si>
  <si>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</si>
  <si>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</si>
  <si>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</si>
  <si>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</si>
  <si>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</si>
  <si>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</si>
  <si>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</si>
  <si>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</si>
  <si>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</si>
  <si>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</si>
  <si>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</si>
  <si>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</si>
  <si>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</si>
  <si>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</si>
  <si>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</si>
  <si>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</si>
  <si>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</si>
  <si>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</si>
  <si>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</si>
  <si>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</si>
  <si>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</si>
  <si>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</si>
  <si>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</si>
  <si>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</si>
  <si>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</si>
  <si>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</si>
  <si>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</si>
  <si>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</si>
  <si>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</si>
  <si>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</si>
  <si>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</si>
  <si>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</si>
  <si>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</si>
  <si>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</si>
  <si>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</si>
  <si>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</si>
  <si>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</si>
  <si>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</si>
  <si>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</si>
  <si>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</si>
  <si>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</si>
  <si>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</si>
  <si>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</si>
  <si>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</si>
  <si>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</si>
  <si>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</si>
  <si>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</si>
  <si>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</si>
  <si>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</si>
  <si>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</si>
  <si>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</si>
  <si>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</si>
  <si>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</si>
  <si>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</si>
  <si>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</si>
  <si>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</si>
  <si>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</si>
  <si>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</si>
  <si>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</si>
  <si>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</si>
  <si>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</si>
  <si>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</si>
  <si>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</si>
  <si>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</si>
  <si>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</si>
  <si>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</si>
  <si>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</si>
  <si>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</si>
  <si>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</si>
  <si>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</si>
  <si>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</si>
  <si>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</si>
  <si>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</si>
  <si>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</si>
  <si>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</si>
  <si>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</si>
  <si>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</si>
  <si>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</si>
  <si>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</si>
  <si>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</si>
  <si>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</si>
  <si>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</si>
  <si>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</si>
  <si>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</si>
  <si>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</si>
  <si>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</si>
  <si>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</si>
  <si>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</si>
  <si>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</si>
  <si>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</si>
  <si>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</si>
  <si>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</si>
  <si>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</si>
  <si>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</si>
  <si>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</si>
  <si>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</si>
  <si>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</si>
  <si>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</si>
  <si>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</si>
  <si>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</si>
  <si>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</si>
  <si>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</si>
  <si>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</si>
  <si>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</si>
  <si>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</si>
  <si>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</si>
  <si>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</si>
  <si>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</si>
  <si>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</si>
  <si>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</si>
  <si>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</si>
  <si>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</si>
  <si>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</si>
  <si>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</si>
  <si>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</si>
  <si>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</si>
  <si>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</si>
  <si>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</si>
  <si>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</si>
  <si>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</si>
  <si>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</si>
  <si>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</si>
  <si>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</si>
  <si>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</si>
  <si>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</si>
  <si>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</si>
  <si>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</si>
  <si>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</si>
  <si>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</si>
  <si>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</si>
  <si>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</si>
  <si>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</si>
  <si>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</si>
  <si>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</si>
  <si>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</si>
  <si>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</si>
  <si>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</si>
  <si>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</si>
  <si>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</si>
  <si>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</si>
  <si>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</si>
  <si>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</si>
  <si>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</si>
  <si>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</si>
  <si>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</si>
  <si>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</si>
  <si>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</si>
  <si>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</si>
  <si>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</si>
  <si>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</si>
  <si>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</si>
  <si>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</si>
  <si>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</si>
  <si>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</si>
  <si>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</si>
  <si>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</si>
  <si>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</si>
  <si>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</si>
  <si>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</si>
  <si>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</si>
  <si>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</si>
  <si>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</si>
  <si>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</si>
  <si>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</si>
  <si>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</si>
  <si>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</si>
  <si>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</si>
  <si>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</si>
  <si>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</si>
  <si>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</si>
  <si>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</si>
  <si>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</si>
  <si>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</si>
  <si>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</si>
  <si>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</si>
  <si>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</si>
  <si>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</si>
  <si>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</si>
  <si>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</si>
  <si>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</si>
  <si>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</si>
  <si>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</si>
  <si>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</si>
  <si>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</si>
  <si>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</si>
  <si>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</si>
  <si>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</si>
  <si>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</si>
  <si>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</si>
  <si>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</si>
  <si>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</si>
  <si>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</si>
  <si>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</si>
  <si>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</si>
  <si>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</si>
  <si>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</si>
  <si>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</si>
  <si>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</si>
  <si>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</si>
  <si>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</si>
  <si>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</si>
  <si>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</si>
  <si>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</si>
  <si>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</si>
  <si>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</si>
  <si>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</si>
  <si>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</si>
  <si>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</si>
  <si>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</si>
  <si>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</si>
  <si>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</si>
  <si>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</si>
  <si>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</si>
  <si>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</si>
  <si>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</si>
  <si>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</si>
  <si>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</si>
  <si>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</si>
  <si>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</si>
  <si>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</si>
  <si>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</si>
  <si>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</si>
  <si>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</si>
  <si>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</si>
  <si>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</si>
  <si>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</si>
  <si>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</si>
  <si>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</si>
  <si>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</si>
  <si>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</si>
  <si>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</si>
  <si>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</si>
  <si>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</si>
  <si>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</si>
  <si>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</si>
  <si>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</si>
  <si>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</si>
  <si>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</si>
  <si>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</si>
  <si>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</si>
  <si>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</si>
  <si>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</si>
  <si>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</si>
  <si>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</si>
  <si>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</si>
  <si>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</si>
  <si>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</si>
  <si>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</si>
  <si>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</si>
  <si>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</si>
  <si>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</si>
  <si>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</si>
  <si>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</si>
  <si>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</si>
  <si>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</si>
  <si>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</si>
  <si>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</si>
  <si>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</si>
  <si>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</si>
  <si>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</si>
  <si>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</si>
  <si>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</si>
  <si>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</si>
  <si>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</si>
  <si>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</si>
  <si>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</si>
  <si>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</si>
  <si>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</si>
  <si>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</si>
  <si>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</si>
  <si>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</si>
  <si>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</si>
  <si>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</si>
  <si>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</si>
  <si>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</si>
  <si>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</si>
  <si>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</si>
  <si>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</si>
  <si>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</si>
  <si>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</si>
  <si>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</si>
  <si>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</si>
  <si>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</si>
  <si>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</si>
  <si>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</si>
  <si>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</si>
  <si>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</si>
  <si>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</si>
  <si>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</si>
  <si>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</si>
  <si>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</si>
  <si>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</si>
  <si>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</si>
  <si>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</si>
  <si>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</si>
  <si>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</si>
  <si>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</si>
  <si>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</si>
  <si>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</si>
  <si>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</si>
  <si>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</si>
  <si>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</si>
  <si>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</si>
  <si>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</si>
  <si>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</si>
  <si>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</si>
  <si>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</si>
  <si>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</si>
  <si>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</si>
  <si>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</si>
  <si>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</si>
  <si>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</si>
  <si>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</si>
  <si>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</si>
  <si>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</si>
  <si>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</si>
  <si>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</si>
  <si>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</si>
  <si>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</si>
  <si>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</si>
  <si>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</si>
  <si>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</si>
  <si>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</si>
  <si>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</si>
  <si>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</si>
  <si>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</si>
  <si>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</si>
  <si>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</si>
  <si>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</si>
  <si>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</si>
  <si>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</si>
  <si>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</si>
  <si>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</si>
  <si>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</si>
  <si>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</si>
  <si>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</si>
  <si>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</si>
  <si>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</si>
  <si>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</si>
  <si>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</si>
  <si>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</si>
  <si>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</si>
  <si>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</si>
  <si>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</si>
  <si>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</si>
  <si>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</si>
  <si>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</si>
  <si>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</si>
  <si>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</si>
  <si>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</si>
  <si>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</si>
  <si>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</si>
  <si>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</si>
  <si>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</si>
  <si>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</si>
  <si>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</si>
  <si>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</si>
  <si>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</si>
  <si>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</si>
  <si>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</si>
  <si>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</si>
  <si>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</si>
  <si>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</si>
  <si>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</si>
  <si>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</si>
  <si>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</si>
  <si>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</si>
  <si>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</si>
  <si>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</si>
  <si>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</si>
  <si>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</si>
  <si>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</si>
  <si>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</si>
  <si>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</si>
  <si>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</si>
  <si>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</si>
  <si>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</si>
  <si>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</si>
  <si>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</si>
  <si>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</si>
  <si>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</si>
  <si>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</si>
  <si>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</si>
  <si>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</si>
  <si>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</si>
  <si>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</si>
  <si>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</si>
  <si>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</si>
  <si>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</si>
  <si>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</si>
  <si>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</si>
  <si>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</si>
  <si>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</si>
  <si>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</si>
  <si>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</si>
  <si>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</si>
  <si>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</si>
  <si>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</si>
  <si>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</si>
  <si>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</si>
  <si>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</si>
  <si>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</si>
  <si>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</si>
  <si>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</si>
  <si>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</si>
  <si>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</si>
  <si>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</si>
  <si>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</si>
  <si>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</si>
  <si>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</si>
  <si>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</si>
  <si>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</si>
  <si>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</si>
  <si>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</si>
  <si>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</si>
  <si>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</si>
  <si>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</si>
  <si>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</si>
  <si>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</si>
  <si>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</si>
  <si>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</si>
  <si>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</si>
  <si>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</si>
  <si>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</si>
  <si>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</si>
  <si>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</si>
  <si>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</si>
  <si>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</si>
  <si>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</si>
  <si>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</si>
  <si>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</si>
  <si>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</si>
  <si>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</si>
  <si>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</si>
  <si>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</si>
  <si>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</si>
  <si>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</si>
  <si>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</si>
  <si>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</si>
  <si>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</si>
  <si>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</si>
  <si>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</si>
  <si>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</si>
  <si>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</si>
  <si>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</si>
  <si>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</si>
  <si>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</si>
  <si>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</si>
  <si>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</si>
  <si>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</si>
  <si>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</si>
  <si>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</si>
  <si>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</si>
  <si>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</si>
  <si>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</si>
  <si>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</si>
  <si>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</si>
  <si>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</si>
  <si>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</si>
  <si>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</si>
  <si>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</si>
  <si>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</si>
  <si>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</si>
  <si>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</si>
  <si>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</si>
  <si>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</si>
  <si>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</si>
  <si>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</si>
  <si>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</si>
  <si>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</si>
  <si>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</si>
  <si>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</si>
  <si>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</si>
  <si>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</si>
  <si>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</si>
  <si>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</si>
  <si>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</si>
  <si>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</si>
  <si>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</si>
  <si>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</si>
  <si>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</si>
  <si>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</si>
  <si>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</si>
  <si>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</si>
  <si>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</si>
  <si>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</si>
  <si>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</si>
  <si>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</si>
  <si>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</si>
  <si>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</si>
  <si>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</si>
  <si>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</si>
  <si>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</si>
  <si>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</si>
  <si>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</si>
  <si>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</si>
  <si>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</si>
  <si>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</si>
  <si>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</si>
  <si>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</si>
  <si>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</si>
  <si>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</si>
  <si>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</si>
  <si>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</si>
  <si>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</si>
  <si>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</si>
  <si>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</si>
  <si>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</si>
  <si>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</si>
  <si>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</si>
  <si>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</si>
  <si>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</si>
  <si>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</si>
  <si>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</si>
  <si>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</si>
  <si>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</si>
  <si>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</si>
  <si>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</si>
  <si>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</si>
  <si>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</si>
  <si>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</si>
  <si>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</si>
  <si>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</si>
  <si>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</si>
  <si>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</si>
  <si>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</si>
  <si>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</si>
  <si>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</si>
  <si>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</si>
  <si>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</si>
  <si>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</si>
  <si>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</si>
  <si>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</si>
  <si>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</si>
  <si>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</si>
  <si>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</si>
  <si>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</si>
  <si>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</si>
  <si>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</si>
  <si>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</si>
  <si>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</si>
  <si>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</si>
  <si>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</si>
  <si>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</si>
  <si>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</si>
  <si>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</si>
  <si>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</si>
  <si>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</si>
  <si>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</si>
  <si>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</si>
  <si>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</si>
  <si>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</si>
  <si>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</si>
  <si>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</si>
  <si>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</si>
  <si>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</si>
  <si>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</si>
  <si>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</si>
  <si>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</si>
  <si>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</si>
  <si>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</si>
  <si>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</si>
  <si>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</si>
  <si>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</si>
  <si>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</si>
  <si>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</si>
  <si>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</si>
  <si>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</si>
  <si>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</si>
  <si>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</si>
  <si>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</si>
  <si>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</si>
  <si>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</si>
  <si>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</si>
  <si>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</si>
  <si>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</si>
  <si>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</si>
  <si>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</si>
  <si>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</si>
  <si>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</si>
  <si>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</si>
  <si>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</si>
  <si>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</si>
  <si>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</si>
  <si>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</si>
  <si>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</si>
  <si>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</si>
  <si>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</si>
  <si>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</si>
  <si>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</si>
  <si>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</si>
  <si>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</si>
  <si>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</si>
  <si>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</si>
  <si>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</si>
  <si>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</si>
  <si>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</si>
  <si>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</si>
  <si>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</si>
  <si>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</si>
  <si>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</si>
  <si>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</si>
  <si>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</si>
  <si>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</si>
  <si>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</si>
  <si>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</si>
  <si>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</si>
  <si>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</si>
  <si>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</si>
  <si>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</si>
  <si>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</si>
  <si>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</si>
  <si>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</si>
  <si>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</si>
  <si>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</si>
  <si>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</si>
  <si>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</si>
  <si>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</si>
  <si>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</si>
  <si>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</si>
  <si>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</si>
  <si>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</si>
  <si>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</si>
  <si>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</si>
  <si>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</si>
  <si>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</si>
  <si>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</si>
  <si>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</si>
  <si>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</si>
  <si>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</si>
  <si>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</si>
  <si>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</si>
  <si>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</si>
  <si>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</si>
  <si>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</si>
  <si>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</si>
  <si>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</si>
  <si>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</si>
  <si>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</si>
  <si>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</si>
  <si>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</si>
  <si>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</si>
  <si>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</si>
  <si>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</si>
  <si>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</si>
  <si>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</si>
  <si>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</si>
  <si>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</si>
  <si>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</si>
  <si>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</si>
  <si>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</si>
  <si>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</si>
  <si>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</si>
  <si>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</si>
  <si>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</si>
  <si>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</si>
  <si>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</si>
  <si>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</si>
  <si>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</si>
  <si>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</si>
  <si>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</si>
  <si>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</si>
  <si>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</si>
  <si>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</si>
  <si>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</si>
  <si>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</si>
  <si>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</si>
  <si>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</si>
  <si>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</si>
  <si>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</si>
  <si>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</si>
  <si>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</si>
  <si>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</si>
  <si>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</si>
  <si>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</si>
  <si>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</si>
  <si>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</si>
  <si>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</si>
  <si>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</si>
  <si>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</si>
  <si>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</si>
  <si>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</si>
  <si>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</si>
  <si>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</si>
  <si>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</si>
  <si>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</si>
  <si>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</si>
  <si>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</si>
  <si>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</si>
  <si>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</si>
  <si>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</si>
  <si>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</si>
  <si>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</si>
  <si>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</si>
  <si>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</si>
  <si>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</si>
  <si>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</si>
  <si>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</si>
  <si>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</si>
  <si>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</si>
  <si>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</si>
  <si>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</si>
  <si>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</si>
  <si>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</si>
  <si>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</si>
  <si>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</si>
  <si>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</si>
  <si>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</si>
  <si>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</si>
  <si>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</si>
  <si>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</si>
  <si>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</si>
  <si>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</si>
  <si>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</si>
  <si>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</si>
  <si>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</si>
  <si>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</si>
  <si>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</si>
  <si>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</si>
  <si>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</si>
  <si>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</si>
  <si>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</si>
  <si>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</si>
  <si>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</si>
  <si>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</si>
  <si>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</si>
  <si>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</si>
  <si>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</si>
  <si>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</si>
  <si>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</si>
  <si>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</si>
  <si>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</si>
  <si>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</si>
  <si>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</si>
  <si>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</si>
  <si>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</si>
  <si>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</si>
  <si>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</si>
  <si>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</si>
  <si>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</si>
  <si>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</si>
  <si>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</si>
  <si>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</si>
  <si>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</si>
  <si>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</si>
  <si>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</si>
  <si>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</si>
  <si>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</si>
  <si>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</si>
  <si>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</si>
  <si>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</si>
  <si>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</si>
  <si>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</si>
  <si>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</si>
  <si>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</si>
  <si>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</si>
  <si>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</si>
  <si>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</si>
  <si>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</si>
  <si>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</si>
  <si>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</si>
  <si>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</si>
  <si>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</si>
  <si>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</si>
  <si>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</si>
  <si>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</si>
  <si>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</si>
  <si>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</si>
  <si>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</si>
  <si>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</si>
  <si>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</si>
  <si>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</si>
  <si>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</si>
  <si>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</si>
  <si>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</si>
  <si>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</si>
  <si>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</si>
  <si>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</si>
  <si>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</si>
  <si>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</si>
  <si>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</si>
  <si>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</si>
  <si>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</si>
  <si>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</si>
  <si>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</si>
  <si>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</si>
  <si>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</si>
  <si>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</si>
  <si>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</si>
  <si>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</si>
  <si>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</si>
  <si>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</si>
  <si>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</si>
  <si>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</si>
  <si>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</si>
  <si>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</si>
  <si>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</si>
  <si>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</si>
  <si>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</si>
  <si>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</si>
  <si>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</si>
  <si>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</si>
  <si>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</si>
  <si>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</si>
  <si>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</si>
  <si>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</si>
  <si>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</si>
  <si>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</si>
  <si>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</si>
  <si>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</si>
  <si>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</si>
  <si>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</si>
  <si>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</si>
  <si>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</si>
  <si>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</si>
  <si>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</si>
  <si>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</si>
  <si>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</si>
  <si>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</si>
  <si>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</si>
  <si>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</si>
  <si>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</si>
  <si>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</si>
  <si>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</si>
  <si>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</si>
  <si>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</si>
  <si>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</si>
  <si>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</si>
  <si>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</si>
  <si>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</si>
  <si>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</si>
  <si>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</si>
  <si>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</si>
  <si>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</si>
  <si>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</si>
  <si>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</si>
  <si>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</si>
  <si>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</si>
  <si>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</si>
  <si>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</si>
  <si>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</si>
  <si>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</si>
  <si>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</si>
  <si>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</si>
  <si>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</si>
  <si>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</si>
  <si>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</si>
  <si>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</si>
  <si>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</si>
  <si>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</si>
  <si>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</si>
  <si>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</si>
  <si>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</si>
  <si>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</si>
  <si>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</si>
  <si>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</si>
  <si>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</si>
  <si>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</si>
  <si>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</si>
  <si>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</si>
  <si>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</si>
  <si>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</si>
  <si>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</si>
  <si>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</si>
  <si>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</si>
  <si>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</si>
  <si>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</si>
  <si>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</si>
  <si>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</si>
  <si>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</si>
  <si>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</si>
  <si>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</si>
  <si>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</si>
  <si>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</si>
  <si>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</si>
  <si>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</si>
  <si>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</si>
  <si>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</si>
  <si>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</si>
  <si>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</si>
  <si>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</si>
  <si>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</si>
  <si>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</si>
  <si>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</si>
  <si>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</si>
  <si>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</si>
  <si>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</si>
  <si>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</si>
  <si>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</si>
  <si>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</si>
  <si>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</si>
  <si>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</si>
  <si>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</si>
  <si>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</si>
  <si>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</si>
  <si>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</si>
  <si>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</si>
  <si>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</si>
  <si>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</si>
  <si>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</si>
  <si>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</si>
  <si>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</si>
  <si>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</si>
  <si>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</si>
  <si>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</si>
  <si>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</si>
  <si>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</si>
  <si>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</si>
  <si>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</si>
  <si>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</si>
  <si>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</si>
  <si>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</si>
  <si>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</si>
  <si>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</si>
  <si>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</si>
  <si>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</si>
  <si>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</si>
  <si>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</si>
  <si>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</si>
  <si>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</si>
  <si>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</si>
  <si>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</si>
  <si>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</si>
  <si>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</si>
  <si>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</si>
  <si>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</si>
  <si>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</si>
  <si>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</si>
  <si>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</si>
  <si>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</si>
  <si>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</si>
  <si>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</si>
  <si>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</si>
  <si>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</si>
  <si>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</si>
  <si>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</si>
  <si>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</si>
  <si>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</si>
  <si>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</si>
  <si>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</si>
  <si>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</si>
  <si>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</si>
  <si>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</si>
  <si>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</si>
  <si>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</si>
  <si>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</si>
  <si>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</si>
  <si>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</si>
  <si>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</si>
  <si>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</si>
  <si>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</si>
  <si>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</si>
  <si>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</si>
  <si>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</si>
  <si>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</si>
  <si>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</si>
  <si>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</si>
  <si>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</si>
  <si>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</si>
  <si>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</si>
  <si>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</si>
  <si>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</si>
  <si>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</si>
  <si>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</si>
  <si>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</si>
  <si>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</si>
  <si>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</si>
  <si>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</si>
  <si>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</si>
  <si>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</si>
  <si>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</si>
  <si>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</si>
  <si>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</si>
  <si>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</si>
  <si>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</si>
  <si>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</si>
  <si>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</si>
  <si>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</si>
  <si>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</si>
  <si>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</si>
  <si>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</si>
  <si>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</si>
  <si>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</si>
  <si>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</si>
  <si>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</si>
  <si>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</si>
  <si>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</si>
  <si>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</si>
  <si>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</si>
  <si>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</si>
  <si>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</si>
  <si>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</si>
  <si>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</si>
  <si>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</si>
  <si>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</si>
  <si>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</si>
  <si>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</si>
  <si>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</si>
  <si>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</si>
  <si>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</si>
  <si>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</si>
  <si>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</si>
  <si>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</si>
  <si>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</si>
  <si>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</si>
  <si>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</si>
  <si>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</si>
  <si>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</si>
  <si>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</si>
  <si>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</si>
  <si>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</si>
  <si>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</si>
  <si>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</si>
  <si>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</si>
  <si>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</si>
  <si>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</si>
  <si>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</si>
  <si>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</si>
  <si>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</si>
  <si>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</si>
  <si>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</si>
  <si>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</si>
  <si>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</si>
  <si>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</si>
  <si>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</si>
  <si>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</si>
  <si>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</si>
  <si>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</si>
  <si>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</si>
  <si>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</si>
  <si>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</si>
  <si>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</si>
  <si>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</si>
  <si>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</si>
  <si>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</si>
  <si>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</si>
  <si>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</si>
  <si>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</si>
  <si>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</si>
  <si>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</si>
  <si>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</si>
  <si>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</si>
  <si>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</si>
  <si>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</si>
  <si>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</si>
  <si>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</si>
  <si>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</si>
  <si>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</si>
  <si>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</si>
  <si>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</si>
  <si>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</si>
  <si>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</si>
  <si>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</si>
  <si>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</si>
  <si>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</si>
  <si>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</si>
  <si>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</si>
  <si>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</si>
  <si>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</si>
  <si>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</si>
  <si>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</si>
  <si>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</si>
  <si>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</si>
  <si>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</si>
  <si>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</si>
  <si>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</si>
  <si>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</si>
  <si>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</si>
  <si>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</si>
  <si>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</si>
  <si>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</si>
  <si>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</si>
  <si>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</si>
  <si>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</si>
  <si>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</si>
  <si>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</si>
  <si>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</si>
  <si>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</si>
  <si>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</si>
  <si>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</si>
  <si>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</si>
  <si>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</si>
  <si>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</si>
  <si>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</si>
  <si>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</si>
  <si>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</si>
  <si>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</si>
  <si>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</si>
  <si>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</si>
  <si>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</si>
  <si>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</si>
  <si>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</si>
  <si>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</si>
  <si>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</si>
  <si>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</si>
  <si>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</si>
  <si>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</si>
  <si>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</si>
  <si>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</si>
  <si>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</si>
  <si>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</si>
  <si>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</si>
  <si>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</si>
  <si>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</si>
  <si>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</si>
  <si>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</si>
  <si>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</si>
  <si>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</si>
  <si>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</si>
  <si>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</si>
  <si>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</si>
  <si>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</si>
  <si>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</si>
  <si>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</si>
  <si>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</si>
  <si>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</si>
  <si>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</si>
  <si>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</si>
  <si>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</si>
  <si>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</si>
  <si>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</si>
  <si>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</si>
  <si>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</si>
  <si>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</si>
  <si>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</si>
  <si>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</si>
  <si>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</si>
  <si>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</si>
  <si>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</si>
  <si>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</si>
  <si>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</si>
  <si>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</si>
  <si>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</si>
  <si>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</si>
  <si>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</si>
  <si>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</si>
  <si>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</si>
  <si>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</si>
  <si>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</si>
  <si>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</si>
  <si>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</si>
  <si>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</si>
  <si>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</si>
  <si>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</si>
  <si>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</si>
  <si>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</si>
  <si>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</si>
  <si>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</si>
  <si>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</si>
  <si>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</si>
  <si>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</si>
  <si>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</si>
  <si>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</si>
  <si>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</si>
  <si>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</si>
  <si>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</si>
  <si>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</si>
  <si>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</si>
  <si>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</si>
  <si>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</si>
  <si>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</si>
  <si>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</si>
  <si>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</si>
  <si>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</si>
  <si>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</si>
  <si>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</si>
  <si>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</si>
  <si>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</si>
  <si>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</si>
  <si>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</si>
  <si>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</si>
  <si>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</si>
  <si>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</si>
  <si>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</si>
  <si>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</si>
  <si>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</si>
  <si>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</si>
  <si>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</si>
  <si>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</si>
  <si>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</si>
  <si>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</si>
  <si>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</si>
  <si>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</si>
  <si>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</si>
  <si>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</si>
  <si>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</si>
  <si>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</si>
  <si>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</si>
  <si>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</si>
  <si>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</si>
  <si>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</si>
  <si>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</si>
  <si>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</si>
  <si>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</si>
  <si>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</si>
  <si>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</si>
  <si>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</si>
  <si>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</si>
  <si>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</si>
  <si>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</si>
  <si>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</si>
  <si>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</si>
  <si>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</si>
  <si>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</si>
  <si>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</si>
  <si>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</si>
  <si>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</si>
  <si>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</si>
  <si>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</si>
  <si>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</si>
  <si>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</si>
  <si>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</si>
  <si>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</si>
  <si>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</si>
  <si>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</si>
  <si>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</si>
  <si>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</si>
  <si>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</si>
  <si>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</si>
  <si>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</si>
  <si>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</si>
  <si>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</si>
  <si>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</si>
  <si>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</si>
  <si>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</si>
  <si>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</si>
  <si>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</si>
  <si>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</si>
  <si>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</si>
  <si>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</si>
  <si>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</si>
  <si>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</si>
  <si>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</si>
  <si>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</si>
  <si>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</si>
  <si>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</si>
  <si>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</si>
  <si>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</si>
  <si>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</si>
  <si>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</si>
  <si>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</si>
  <si>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</si>
  <si>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</si>
  <si>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</si>
  <si>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</si>
  <si>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</si>
  <si>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</si>
  <si>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</si>
  <si>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</si>
  <si>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</si>
  <si>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</si>
  <si>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</si>
  <si>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</si>
  <si>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</si>
  <si>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</si>
  <si>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</si>
  <si>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</si>
  <si>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</si>
  <si>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</si>
  <si>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</si>
  <si>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</si>
  <si>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</si>
  <si>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</si>
  <si>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</si>
  <si>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</si>
  <si>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</si>
  <si>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</si>
  <si>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</si>
  <si>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</si>
  <si>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</si>
  <si>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</si>
  <si>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</si>
  <si>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</si>
  <si>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</si>
  <si>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</si>
  <si>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</si>
  <si>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</si>
  <si>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</si>
  <si>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</si>
  <si>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</si>
  <si>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</si>
  <si>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</si>
  <si>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</si>
  <si>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</si>
  <si>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</si>
  <si>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</si>
  <si>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</si>
  <si>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</si>
  <si>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</si>
  <si>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</si>
  <si>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</si>
  <si>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</si>
  <si>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</si>
  <si>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</si>
  <si>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</si>
  <si>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</si>
  <si>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</si>
  <si>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</si>
  <si>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</si>
  <si>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</si>
  <si>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</si>
  <si>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</si>
  <si>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</si>
  <si>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</si>
  <si>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</si>
  <si>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</si>
  <si>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</si>
  <si>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</si>
  <si>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</si>
  <si>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</si>
  <si>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</si>
  <si>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</si>
  <si>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</si>
  <si>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</si>
  <si>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</si>
  <si>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</si>
  <si>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</si>
  <si>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</si>
  <si>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</si>
  <si>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</si>
  <si>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</si>
  <si>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</si>
  <si>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</si>
  <si>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</si>
  <si>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</si>
  <si>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</si>
  <si>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</si>
  <si>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</si>
  <si>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</si>
  <si>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</si>
  <si>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</si>
  <si>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</si>
  <si>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</si>
  <si>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</si>
  <si>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</si>
  <si>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</si>
  <si>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</si>
  <si>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</si>
  <si>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</si>
  <si>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</si>
  <si>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</si>
  <si>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</si>
  <si>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</si>
  <si>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</si>
  <si>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</si>
  <si>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</si>
  <si>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</si>
  <si>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</si>
  <si>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</si>
  <si>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</si>
  <si>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</si>
  <si>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</si>
  <si>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</si>
  <si>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</si>
  <si>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</si>
  <si>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</si>
  <si>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</si>
  <si>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</si>
  <si>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</si>
  <si>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</si>
  <si>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</si>
  <si>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</si>
  <si>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</si>
  <si>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</si>
  <si>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</si>
  <si>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</si>
  <si>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</si>
  <si>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</si>
  <si>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</si>
  <si>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</si>
  <si>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</si>
  <si>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</si>
  <si>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</si>
  <si>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</si>
  <si>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</si>
  <si>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</si>
  <si>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</si>
  <si>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</si>
  <si>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</si>
  <si>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</si>
  <si>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</si>
  <si>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</si>
  <si>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</si>
  <si>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</si>
  <si>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</si>
  <si>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</si>
  <si>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</si>
  <si>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</si>
  <si>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</si>
  <si>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</si>
  <si>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</si>
  <si>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</si>
  <si>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</si>
  <si>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</si>
  <si>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</si>
  <si>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</si>
  <si>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</si>
  <si>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</si>
  <si>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</si>
  <si>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</si>
  <si>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</si>
  <si>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</si>
  <si>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</si>
  <si>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</si>
  <si>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</si>
  <si>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</si>
  <si>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</si>
  <si>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</si>
  <si>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</si>
  <si>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</si>
  <si>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</si>
  <si>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</si>
  <si>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</si>
  <si>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</si>
  <si>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</si>
  <si>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</si>
  <si>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</si>
  <si>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</si>
  <si>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</si>
  <si>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</si>
  <si>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</si>
  <si>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</si>
  <si>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</si>
  <si>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</si>
  <si>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</si>
  <si>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</si>
  <si>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</si>
  <si>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</si>
  <si>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</si>
  <si>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</si>
  <si>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</si>
  <si>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</si>
  <si>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</si>
  <si>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</si>
  <si>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</si>
  <si>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</si>
  <si>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</si>
  <si>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</si>
  <si>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</si>
  <si>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</si>
  <si>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</si>
  <si>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</si>
  <si>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</si>
  <si>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</si>
  <si>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</si>
  <si>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</si>
  <si>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</si>
  <si>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</si>
  <si>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</si>
  <si>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</si>
  <si>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</si>
  <si>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</si>
  <si>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</si>
  <si>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</si>
  <si>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</si>
  <si>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</si>
  <si>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</si>
  <si>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</si>
  <si>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</si>
  <si>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</si>
  <si>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</si>
  <si>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</si>
  <si>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</si>
  <si>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</si>
  <si>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</si>
  <si>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</si>
  <si>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</si>
  <si>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</si>
  <si>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</si>
  <si>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</si>
  <si>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</si>
  <si>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</si>
  <si>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</si>
  <si>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</si>
  <si>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</si>
  <si>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</si>
  <si>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</si>
  <si>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</si>
  <si>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</si>
  <si>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</si>
  <si>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</si>
  <si>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</si>
  <si>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</si>
  <si>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</si>
  <si>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</si>
  <si>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</si>
  <si>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</si>
  <si>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</si>
  <si>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</si>
  <si>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</si>
  <si>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</si>
  <si>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</si>
  <si>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</si>
  <si>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</si>
  <si>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</si>
  <si>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</si>
  <si>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</si>
  <si>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</si>
  <si>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</si>
  <si>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</si>
  <si>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</si>
  <si>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</si>
  <si>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</si>
  <si>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</si>
  <si>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</si>
  <si>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</si>
  <si>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</si>
  <si>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</si>
  <si>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</si>
  <si>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</si>
  <si>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</si>
  <si>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</si>
  <si>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</si>
  <si>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</si>
  <si>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</si>
  <si>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</si>
  <si>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</si>
  <si>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</si>
  <si>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</si>
  <si>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</si>
  <si>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</si>
  <si>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</si>
  <si>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</si>
  <si>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</si>
  <si>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</si>
  <si>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</si>
  <si>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</si>
  <si>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</si>
  <si>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</si>
  <si>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</si>
  <si>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</si>
  <si>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</si>
  <si>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</si>
  <si>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</si>
  <si>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</si>
  <si>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</si>
  <si>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</si>
  <si>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</si>
  <si>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</si>
  <si>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</si>
  <si>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</si>
  <si>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</si>
  <si>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</si>
  <si>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</si>
  <si>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</si>
  <si>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</si>
  <si>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</si>
  <si>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</si>
  <si>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</si>
  <si>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</si>
  <si>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</si>
  <si>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</si>
  <si>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</si>
  <si>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</si>
  <si>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</si>
  <si>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</si>
  <si>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</si>
  <si>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</si>
  <si>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</si>
  <si>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</si>
  <si>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</si>
  <si>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</si>
  <si>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</si>
  <si>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</si>
  <si>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</si>
  <si>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</si>
  <si>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</si>
  <si>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</si>
  <si>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</si>
  <si>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</si>
  <si>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</si>
  <si>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</si>
  <si>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</si>
  <si>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</si>
  <si>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</si>
  <si>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</si>
  <si>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</si>
  <si>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</si>
  <si>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</si>
  <si>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</si>
  <si>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</si>
  <si>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</si>
  <si>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</si>
  <si>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</si>
  <si>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</si>
  <si>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</si>
  <si>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</si>
  <si>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</si>
  <si>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</si>
  <si>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</si>
  <si>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</si>
  <si>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</si>
  <si>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</si>
  <si>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</si>
  <si>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</si>
  <si>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</si>
  <si>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</si>
  <si>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</si>
  <si>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</si>
  <si>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</si>
  <si>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</si>
  <si>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</si>
  <si>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</si>
  <si>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</si>
  <si>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</si>
  <si>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</si>
  <si>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</si>
  <si>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</si>
  <si>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</si>
  <si>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</si>
  <si>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</si>
  <si>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</si>
  <si>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</si>
  <si>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</si>
  <si>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</si>
  <si>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</si>
  <si>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</si>
  <si>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</si>
  <si>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</si>
  <si>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</si>
  <si>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</si>
  <si>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</si>
  <si>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</si>
  <si>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</si>
  <si>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</si>
  <si>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</si>
  <si>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</si>
  <si>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</si>
  <si>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</si>
  <si>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</si>
  <si>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</si>
  <si>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</si>
  <si>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</si>
  <si>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</si>
  <si>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</si>
  <si>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</si>
  <si>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</si>
  <si>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</si>
  <si>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</si>
  <si>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</si>
  <si>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</si>
  <si>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</si>
  <si>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</si>
  <si>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</si>
  <si>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</si>
  <si>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</si>
  <si>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</si>
  <si>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</si>
  <si>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</si>
  <si>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</si>
  <si>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</si>
  <si>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</si>
  <si>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</si>
  <si>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</si>
  <si>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</si>
  <si>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</si>
  <si>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</si>
  <si>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</si>
  <si>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</si>
  <si>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</si>
  <si>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</si>
  <si>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</si>
  <si>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</si>
  <si>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</si>
  <si>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</si>
  <si>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</si>
  <si>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</si>
  <si>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</si>
  <si>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</si>
  <si>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</si>
  <si>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</si>
  <si>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</si>
  <si>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</si>
  <si>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</si>
  <si>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</si>
  <si>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</si>
  <si>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</si>
  <si>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</si>
  <si>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</si>
  <si>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</si>
  <si>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</si>
  <si>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</si>
  <si>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</si>
  <si>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</si>
  <si>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</si>
  <si>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</si>
  <si>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</si>
  <si>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</si>
  <si>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</si>
  <si>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</si>
  <si>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</si>
  <si>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</si>
  <si>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</si>
  <si>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</si>
  <si>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</si>
  <si>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</si>
  <si>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</si>
  <si>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</si>
  <si>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</si>
  <si>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</si>
  <si>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</si>
  <si>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</si>
  <si>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</si>
  <si>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</si>
  <si>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</si>
  <si>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</si>
  <si>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</si>
  <si>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</si>
  <si>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</si>
  <si>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</si>
  <si>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</si>
  <si>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</si>
  <si>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</si>
  <si>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</si>
  <si>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</si>
  <si>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</si>
  <si>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</si>
  <si>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</si>
  <si>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</si>
  <si>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</si>
  <si>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</si>
  <si>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</si>
  <si>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</si>
  <si>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</si>
  <si>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</si>
  <si>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</si>
  <si>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</si>
  <si>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</si>
  <si>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</si>
  <si>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</si>
  <si>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</si>
  <si>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</si>
  <si>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</si>
  <si>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</si>
  <si>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</si>
  <si>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</si>
  <si>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</si>
  <si>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</si>
  <si>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</si>
  <si>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</si>
  <si>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</si>
  <si>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</si>
  <si>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</si>
  <si>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</si>
  <si>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</si>
  <si>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</si>
  <si>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</si>
  <si>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</si>
  <si>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</si>
  <si>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</si>
  <si>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</si>
  <si>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</si>
  <si>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</si>
  <si>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</si>
  <si>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</si>
  <si>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</si>
  <si>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</si>
  <si>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</si>
  <si>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</si>
  <si>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</si>
  <si>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</si>
  <si>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</si>
  <si>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</si>
  <si>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</si>
  <si>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</si>
  <si>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</si>
  <si>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</si>
  <si>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</si>
  <si>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</si>
  <si>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</si>
  <si>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</si>
  <si>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</si>
  <si>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</si>
  <si>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</si>
  <si>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</si>
  <si>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</si>
  <si>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</si>
  <si>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</si>
  <si>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</si>
  <si>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</si>
  <si>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</si>
  <si>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</si>
  <si>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</si>
  <si>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</si>
  <si>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</si>
  <si>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</si>
  <si>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</si>
  <si>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</si>
  <si>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</si>
  <si>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</si>
  <si>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</si>
  <si>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</si>
  <si>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</si>
  <si>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</si>
  <si>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</si>
  <si>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</si>
  <si>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</si>
  <si>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</si>
  <si>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</si>
  <si>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</si>
  <si>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</si>
  <si>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</si>
  <si>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</si>
  <si>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</si>
  <si>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</si>
  <si>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</si>
  <si>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</si>
  <si>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</si>
  <si>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</si>
  <si>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</si>
  <si>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</si>
  <si>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</si>
  <si>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</si>
  <si>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</si>
  <si>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</si>
  <si>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</si>
  <si>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</si>
  <si>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</si>
  <si>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</si>
  <si>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</si>
  <si>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</si>
  <si>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</si>
  <si>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</si>
  <si>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</si>
  <si>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</si>
  <si>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</si>
  <si>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</si>
  <si>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</si>
  <si>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</si>
  <si>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</si>
  <si>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</si>
  <si>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</si>
  <si>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</si>
  <si>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</si>
  <si>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</si>
  <si>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</si>
  <si>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</si>
  <si>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</si>
  <si>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</si>
  <si>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</si>
  <si>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</si>
  <si>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</si>
  <si>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</si>
  <si>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</si>
  <si>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</si>
  <si>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</si>
  <si>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</si>
  <si>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</si>
  <si>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</si>
  <si>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</si>
  <si>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</si>
  <si>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</si>
  <si>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</si>
  <si>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</si>
  <si>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</si>
  <si>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</si>
  <si>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</si>
  <si>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</si>
  <si>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</si>
  <si>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</si>
  <si>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</si>
  <si>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</si>
  <si>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</si>
  <si>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</si>
  <si>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</si>
  <si>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</si>
  <si>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</si>
  <si>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</si>
  <si>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</si>
  <si>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</si>
  <si>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</si>
  <si>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</si>
  <si>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</si>
  <si>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</si>
  <si>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</si>
  <si>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</si>
  <si>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</si>
  <si>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</si>
  <si>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</si>
  <si>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</si>
  <si>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</si>
  <si>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</si>
  <si>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</si>
  <si>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</si>
  <si>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</si>
  <si>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</si>
  <si>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</si>
  <si>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</si>
  <si>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</si>
  <si>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</si>
  <si>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</si>
  <si>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</si>
  <si>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</si>
  <si>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</si>
  <si>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</si>
  <si>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</si>
  <si>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</si>
  <si>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</si>
  <si>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</si>
  <si>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</si>
  <si>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</si>
  <si>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</si>
  <si>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</si>
  <si>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</si>
  <si>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</si>
  <si>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</si>
  <si>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</si>
  <si>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</si>
  <si>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</si>
  <si>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</si>
  <si>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</si>
  <si>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</si>
  <si>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</si>
  <si>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</si>
  <si>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</si>
  <si>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</si>
  <si>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</si>
  <si>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</si>
  <si>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</si>
  <si>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</si>
  <si>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</si>
  <si>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</si>
  <si>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</si>
  <si>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</si>
  <si>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</si>
  <si>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</si>
  <si>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</si>
  <si>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</si>
  <si>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</si>
  <si>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</si>
  <si>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</si>
  <si>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</si>
  <si>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</si>
  <si>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</si>
  <si>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</si>
  <si>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</si>
  <si>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</si>
  <si>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</si>
  <si>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</si>
  <si>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</si>
  <si>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</si>
  <si>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</si>
  <si>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</si>
  <si>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</si>
  <si>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</si>
  <si>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</si>
  <si>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</si>
  <si>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</si>
  <si>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</si>
  <si>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</si>
  <si>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</si>
  <si>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</si>
  <si>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</si>
  <si>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</si>
  <si>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</si>
  <si>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</si>
  <si>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</si>
  <si>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</si>
  <si>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</si>
  <si>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</si>
  <si>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</si>
  <si>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</si>
  <si>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</si>
  <si>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</si>
  <si>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</si>
  <si>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</si>
  <si>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</si>
  <si>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</si>
  <si>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</si>
  <si>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</si>
  <si>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</si>
  <si>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</si>
  <si>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</si>
  <si>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</si>
  <si>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</si>
  <si>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</si>
  <si>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</si>
  <si>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</si>
  <si>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</si>
  <si>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</si>
  <si>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</si>
  <si>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</si>
  <si>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</si>
  <si>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</si>
  <si>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</si>
  <si>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</si>
  <si>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</si>
  <si>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</si>
  <si>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</si>
  <si>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</si>
  <si>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</si>
  <si>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</si>
  <si>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</si>
  <si>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</si>
  <si>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</si>
  <si>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</si>
  <si>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</si>
  <si>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</si>
  <si>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</si>
  <si>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</si>
  <si>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</si>
  <si>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</si>
  <si>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</si>
  <si>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</si>
  <si>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</si>
  <si>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</si>
  <si>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</si>
  <si>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</si>
  <si>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</si>
  <si>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</si>
  <si>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</si>
  <si>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</si>
  <si>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</si>
  <si>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</si>
  <si>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</si>
  <si>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</si>
  <si>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</si>
  <si>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</si>
  <si>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</si>
  <si>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</si>
  <si>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</si>
  <si>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</si>
  <si>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</si>
  <si>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</si>
  <si>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</si>
  <si>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</si>
  <si>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</si>
  <si>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</si>
  <si>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</si>
  <si>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</si>
  <si>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</si>
  <si>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</si>
  <si>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</si>
  <si>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</si>
  <si>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</si>
  <si>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</si>
  <si>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</si>
  <si>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</si>
  <si>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</si>
  <si>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</si>
  <si>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</si>
  <si>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</si>
  <si>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</si>
  <si>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</si>
  <si>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</si>
  <si>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</si>
  <si>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</si>
  <si>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</si>
  <si>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</si>
  <si>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</si>
  <si>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</si>
  <si>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</si>
  <si>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</si>
  <si>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</si>
  <si>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</si>
  <si>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</si>
  <si>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</si>
  <si>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</si>
  <si>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</si>
  <si>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</si>
  <si>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</si>
  <si>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</si>
  <si>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</si>
  <si>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</si>
  <si>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</si>
  <si>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</si>
  <si>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</si>
  <si>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</si>
  <si>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</si>
  <si>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</si>
  <si>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</si>
  <si>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</si>
  <si>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</si>
  <si>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</si>
  <si>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</si>
  <si>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</si>
  <si>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</si>
  <si>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</si>
  <si>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</si>
  <si>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</si>
  <si>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</si>
  <si>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</si>
  <si>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</si>
  <si>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</si>
  <si>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</si>
  <si>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</si>
  <si>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</si>
  <si>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</si>
  <si>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</si>
  <si>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</si>
  <si>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</si>
  <si>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</si>
  <si>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</si>
  <si>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</si>
  <si>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</si>
  <si>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</si>
  <si>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</si>
  <si>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</si>
  <si>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</si>
  <si>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</si>
  <si>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</si>
  <si>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</si>
  <si>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</si>
  <si>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</si>
  <si>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</si>
  <si>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</si>
  <si>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</si>
  <si>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</si>
  <si>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</si>
  <si>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</si>
  <si>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</si>
  <si>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</si>
  <si>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</si>
  <si>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</si>
  <si>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</si>
  <si>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</si>
  <si>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</si>
  <si>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</si>
  <si>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</si>
  <si>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</si>
  <si>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</si>
  <si>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</si>
  <si>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</si>
  <si>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</si>
  <si>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</si>
  <si>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</si>
  <si>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</si>
  <si>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</si>
  <si>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</si>
  <si>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</si>
  <si>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</si>
  <si>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</si>
  <si>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</si>
  <si>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</si>
  <si>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</si>
  <si>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</si>
  <si>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</si>
  <si>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</si>
  <si>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</si>
  <si>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</si>
  <si>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</si>
  <si>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</si>
  <si>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</si>
  <si>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</si>
  <si>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</si>
  <si>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</si>
  <si>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</si>
  <si>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</si>
  <si>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</si>
  <si>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</si>
  <si>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</si>
  <si>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</si>
  <si>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</si>
  <si>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</si>
  <si>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</si>
  <si>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</si>
  <si>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</si>
  <si>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</si>
  <si>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</si>
  <si>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</si>
  <si>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</si>
  <si>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</si>
  <si>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</si>
  <si>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</si>
  <si>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</si>
  <si>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</si>
  <si>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</si>
  <si>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</si>
  <si>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</si>
  <si>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</si>
  <si>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</si>
  <si>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</si>
  <si>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</si>
  <si>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</si>
  <si>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</si>
  <si>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</si>
  <si>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</si>
  <si>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</si>
  <si>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</si>
  <si>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</si>
  <si>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</si>
  <si>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</si>
  <si>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</si>
  <si>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</si>
  <si>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</si>
  <si>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</si>
  <si>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</si>
  <si>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</si>
  <si>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</si>
  <si>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</si>
  <si>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</si>
  <si>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</si>
  <si>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</si>
  <si>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</si>
  <si>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</si>
  <si>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</si>
  <si>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</si>
  <si>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</si>
  <si>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</si>
  <si>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</si>
  <si>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</si>
  <si>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</si>
  <si>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</si>
  <si>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</si>
  <si>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</si>
  <si>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</si>
  <si>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</si>
  <si>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</si>
  <si>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</si>
  <si>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</si>
  <si>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</si>
  <si>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</si>
  <si>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</si>
  <si>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</si>
  <si>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</si>
  <si>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</si>
  <si>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</si>
  <si>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</si>
  <si>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</si>
  <si>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</si>
  <si>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</si>
  <si>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</si>
  <si>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</si>
  <si>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</si>
  <si>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</si>
  <si>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</si>
  <si>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</si>
  <si>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</si>
  <si>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</si>
  <si>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</si>
  <si>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</si>
  <si>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</si>
  <si>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</si>
  <si>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</si>
  <si>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</si>
  <si>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</si>
  <si>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</si>
  <si>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</si>
  <si>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</si>
  <si>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</si>
  <si>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</si>
  <si>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</si>
  <si>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</si>
  <si>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</si>
  <si>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</si>
  <si>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</si>
  <si>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</si>
  <si>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</si>
  <si>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</si>
  <si>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</si>
  <si>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</si>
  <si>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</si>
  <si>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</si>
  <si>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</si>
  <si>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</si>
  <si>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</si>
  <si>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</si>
  <si>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</si>
  <si>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</si>
  <si>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</si>
  <si>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</si>
  <si>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</si>
  <si>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</si>
  <si>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</si>
  <si>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</si>
  <si>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</si>
  <si>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</si>
  <si>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</si>
  <si>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</si>
  <si>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</si>
  <si>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</si>
  <si>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</si>
  <si>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</si>
  <si>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</si>
  <si>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</si>
  <si>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</si>
  <si>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</si>
  <si>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</si>
  <si>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</si>
  <si>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</si>
  <si>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</si>
  <si>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</si>
  <si>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</si>
  <si>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</si>
  <si>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</si>
  <si>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</si>
  <si>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</si>
  <si>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</si>
  <si>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</si>
  <si>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</si>
  <si>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</si>
  <si>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</si>
  <si>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</si>
  <si>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</si>
  <si>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</si>
  <si>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</si>
  <si>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</si>
  <si>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</si>
  <si>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</si>
  <si>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</si>
  <si>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</si>
  <si>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</si>
  <si>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</si>
  <si>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</si>
  <si>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</si>
  <si>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</si>
  <si>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</si>
  <si>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</si>
  <si>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</si>
  <si>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</si>
  <si>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</si>
  <si>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</si>
  <si>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</si>
  <si>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</si>
  <si>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</si>
  <si>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</si>
  <si>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</si>
  <si>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</si>
  <si>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</si>
  <si>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</si>
  <si>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</si>
  <si>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</si>
  <si>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</si>
  <si>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</si>
  <si>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</si>
  <si>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</si>
  <si>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</si>
  <si>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</si>
  <si>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</si>
  <si>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</si>
  <si>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</si>
  <si>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</si>
  <si>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</si>
  <si>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</si>
  <si>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</si>
  <si>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</si>
  <si>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</si>
  <si>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</si>
  <si>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</si>
  <si>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</si>
  <si>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</si>
  <si>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</si>
  <si>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</si>
  <si>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</si>
  <si>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</si>
  <si>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</si>
  <si>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</si>
  <si>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</si>
  <si>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</si>
  <si>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</si>
  <si>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</si>
  <si>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</si>
  <si>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</si>
  <si>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</si>
  <si>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</si>
  <si>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</si>
  <si>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</si>
  <si>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</si>
  <si>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</si>
  <si>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</si>
  <si>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</si>
  <si>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</si>
  <si>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</si>
  <si>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</si>
  <si>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</si>
  <si>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</si>
  <si>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</si>
  <si>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</si>
  <si>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</si>
  <si>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</si>
  <si>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</si>
  <si>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</si>
  <si>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</si>
  <si>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</si>
  <si>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</si>
  <si>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</si>
  <si>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</si>
  <si>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</si>
  <si>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</si>
  <si>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</si>
  <si>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</si>
  <si>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</si>
  <si>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</si>
  <si>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</si>
  <si>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</si>
  <si>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</si>
  <si>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</si>
  <si>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</si>
  <si>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</si>
  <si>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</si>
  <si>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</si>
  <si>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</si>
  <si>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</si>
  <si>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</si>
  <si>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</si>
  <si>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</si>
  <si>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</si>
  <si>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</si>
  <si>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</si>
  <si>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</si>
  <si>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</si>
  <si>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</si>
  <si>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</si>
  <si>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</si>
  <si>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</si>
  <si>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</si>
  <si>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</si>
  <si>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</si>
  <si>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</si>
  <si>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</si>
  <si>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</si>
  <si>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</si>
  <si>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</si>
  <si>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</si>
  <si>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</si>
  <si>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</si>
  <si>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</si>
  <si>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</si>
  <si>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</si>
  <si>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</si>
  <si>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</si>
  <si>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</si>
  <si>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</si>
  <si>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</si>
  <si>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</si>
  <si>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</si>
  <si>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</si>
  <si>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</si>
  <si>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</si>
  <si>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</si>
  <si>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</si>
  <si>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</si>
  <si>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</si>
  <si>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</si>
  <si>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</si>
  <si>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</si>
  <si>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</si>
  <si>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</si>
  <si>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</si>
  <si>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</si>
  <si>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</si>
  <si>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</si>
  <si>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</si>
  <si>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</si>
  <si>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</si>
  <si>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</si>
  <si>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</si>
  <si>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</si>
  <si>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</si>
  <si>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</si>
  <si>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</si>
  <si>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</si>
  <si>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</si>
  <si>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</si>
  <si>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</si>
  <si>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</si>
  <si>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</si>
  <si>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</si>
  <si>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</si>
  <si>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</si>
  <si>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</si>
  <si>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</si>
  <si>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</si>
  <si>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</si>
  <si>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</si>
  <si>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</si>
  <si>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</si>
  <si>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</si>
  <si>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</si>
  <si>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</si>
  <si>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</si>
  <si>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</si>
  <si>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</si>
  <si>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</si>
  <si>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</si>
  <si>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</si>
  <si>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</si>
  <si>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</si>
  <si>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</si>
  <si>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</si>
  <si>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</si>
  <si>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</si>
  <si>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</si>
  <si>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</si>
  <si>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</si>
  <si>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</si>
  <si>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</si>
  <si>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</si>
  <si>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</si>
  <si>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</si>
  <si>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</si>
  <si>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</si>
  <si>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</si>
  <si>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</si>
  <si>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</si>
  <si>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</si>
  <si>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</si>
  <si>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</si>
  <si>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</si>
  <si>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</si>
  <si>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</si>
  <si>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</si>
  <si>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</si>
  <si>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</si>
  <si>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</si>
  <si>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</si>
  <si>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</si>
  <si>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</si>
  <si>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</si>
  <si>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</si>
  <si>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</si>
  <si>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</si>
  <si>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</si>
  <si>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</si>
  <si>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</si>
  <si>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</si>
  <si>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</si>
  <si>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</si>
  <si>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</si>
  <si>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</si>
  <si>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</si>
  <si>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</si>
  <si>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</si>
  <si>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</si>
  <si>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</si>
  <si>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</si>
  <si>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</si>
  <si>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</si>
  <si>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</si>
  <si>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</si>
  <si>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</si>
  <si>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</si>
  <si>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</si>
  <si>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</si>
  <si>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</si>
  <si>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</si>
  <si>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</si>
  <si>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</si>
  <si>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</si>
  <si>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</si>
  <si>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</si>
  <si>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</si>
  <si>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</si>
  <si>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</si>
  <si>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</si>
  <si>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</si>
  <si>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</si>
  <si>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</si>
  <si>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</si>
  <si>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</si>
  <si>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</si>
  <si>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</si>
  <si>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</si>
  <si>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</si>
  <si>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</si>
  <si>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</si>
  <si>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</si>
  <si>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</si>
  <si>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</si>
  <si>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</si>
  <si>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</si>
  <si>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</si>
  <si>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</si>
  <si>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</si>
  <si>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</si>
  <si>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</si>
  <si>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</si>
  <si>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</si>
  <si>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</si>
  <si>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</si>
  <si>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</si>
  <si>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</si>
  <si>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</si>
  <si>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</si>
  <si>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</si>
  <si>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</si>
  <si>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</si>
  <si>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</si>
  <si>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</si>
  <si>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</si>
  <si>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</si>
  <si>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</si>
  <si>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</si>
  <si>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</si>
  <si>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</si>
  <si>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</si>
  <si>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</si>
  <si>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</si>
  <si>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</si>
  <si>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</si>
  <si>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</si>
  <si>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</si>
  <si>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</si>
  <si>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</si>
  <si>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</si>
  <si>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</si>
  <si>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</si>
  <si>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</si>
  <si>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</si>
  <si>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</si>
  <si>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</si>
  <si>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</si>
  <si>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</si>
  <si>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</si>
  <si>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</si>
  <si>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</si>
  <si>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</si>
  <si>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</si>
  <si>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</si>
  <si>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</si>
  <si>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</si>
  <si>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</si>
  <si>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</si>
  <si>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</si>
  <si>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</si>
  <si>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</si>
  <si>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</si>
  <si>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</si>
  <si>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</si>
  <si>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</si>
  <si>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</si>
  <si>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</si>
  <si>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</si>
  <si>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</si>
  <si>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</si>
  <si>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</si>
  <si>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</si>
  <si>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</si>
  <si>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</si>
  <si>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</si>
  <si>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</si>
  <si>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</si>
  <si>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</si>
  <si>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</si>
  <si>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</si>
  <si>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</si>
  <si>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</si>
  <si>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</si>
  <si>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</si>
  <si>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</si>
  <si>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</si>
  <si>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</si>
  <si>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</si>
  <si>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</si>
  <si>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</si>
  <si>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</si>
  <si>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</si>
  <si>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</si>
  <si>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</si>
  <si>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</si>
  <si>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</si>
  <si>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</si>
  <si>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</si>
  <si>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</si>
  <si>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</si>
  <si>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</si>
  <si>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</si>
  <si>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</si>
  <si>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</si>
  <si>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</si>
  <si>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</si>
  <si>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</si>
  <si>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</si>
  <si>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</si>
  <si>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</si>
  <si>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</si>
  <si>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</si>
  <si>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</si>
  <si>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</si>
  <si>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</si>
  <si>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</si>
  <si>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</si>
  <si>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</si>
  <si>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</si>
  <si>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</si>
  <si>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</si>
  <si>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</si>
  <si>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</si>
  <si>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</si>
  <si>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</si>
  <si>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</si>
  <si>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</si>
  <si>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</si>
  <si>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</si>
  <si>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</si>
  <si>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</si>
  <si>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</si>
  <si>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</si>
  <si>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</si>
  <si>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</si>
  <si>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</si>
  <si>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</si>
  <si>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</si>
  <si>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</si>
  <si>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</si>
  <si>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</si>
  <si>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</si>
  <si>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</si>
  <si>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</si>
  <si>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</si>
  <si>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</si>
  <si>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</si>
  <si>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</si>
  <si>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</si>
  <si>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</si>
  <si>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</si>
  <si>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</si>
  <si>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</si>
  <si>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</si>
  <si>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</si>
  <si>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</si>
  <si>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</si>
  <si>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</si>
  <si>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</si>
  <si>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</si>
  <si>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</si>
  <si>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</si>
  <si>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</si>
  <si>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</si>
  <si>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</si>
  <si>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</si>
  <si>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</si>
  <si>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</si>
  <si>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</si>
  <si>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</si>
  <si>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</si>
  <si>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</si>
  <si>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</si>
  <si>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</si>
  <si>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</si>
  <si>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</si>
  <si>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</si>
  <si>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</si>
  <si>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</si>
  <si>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</si>
  <si>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</si>
  <si>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</si>
  <si>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</si>
  <si>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</si>
  <si>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</si>
  <si>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</si>
  <si>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</si>
  <si>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</si>
  <si>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</si>
  <si>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</si>
  <si>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</si>
  <si>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</si>
  <si>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</si>
  <si>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</si>
  <si>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</si>
  <si>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</si>
  <si>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</si>
  <si>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</si>
  <si>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</si>
  <si>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</si>
  <si>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</si>
  <si>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</si>
  <si>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</si>
  <si>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</si>
  <si>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</si>
  <si>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</si>
  <si>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</si>
  <si>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</si>
  <si>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</si>
  <si>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</si>
  <si>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</si>
  <si>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</si>
  <si>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</si>
  <si>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</si>
  <si>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</si>
  <si>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</si>
  <si>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</si>
  <si>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</si>
  <si>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</si>
  <si>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</si>
  <si>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</si>
  <si>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</si>
  <si>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</si>
  <si>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</si>
  <si>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</si>
  <si>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</si>
  <si>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</si>
  <si>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</si>
  <si>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</si>
  <si>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</si>
  <si>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</si>
  <si>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</si>
  <si>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</si>
  <si>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</si>
  <si>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</si>
  <si>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</si>
  <si>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</si>
  <si>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</si>
  <si>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</si>
  <si>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</si>
  <si>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</si>
  <si>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</si>
  <si>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</si>
  <si>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</si>
  <si>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</si>
  <si>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</si>
  <si>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</si>
  <si>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</si>
  <si>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</si>
  <si>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</si>
  <si>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</si>
  <si>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</si>
  <si>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</si>
  <si>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</si>
  <si>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</si>
  <si>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</si>
  <si>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</si>
  <si>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</si>
  <si>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</si>
  <si>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</si>
  <si>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</si>
  <si>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</si>
  <si>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</si>
  <si>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</si>
  <si>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</si>
  <si>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</si>
  <si>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</si>
  <si>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</si>
  <si>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</si>
  <si>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</si>
  <si>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</si>
  <si>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</si>
  <si>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</si>
  <si>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</si>
  <si>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</si>
  <si>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</si>
  <si>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</si>
  <si>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</si>
  <si>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</si>
  <si>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</si>
  <si>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</si>
  <si>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</si>
  <si>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</si>
  <si>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</si>
  <si>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</si>
  <si>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</si>
  <si>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</si>
  <si>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</si>
  <si>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</si>
  <si>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</si>
  <si>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</si>
  <si>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</si>
  <si>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</si>
  <si>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</si>
  <si>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</si>
  <si>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</si>
  <si>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</si>
  <si>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</si>
  <si>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</si>
  <si>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</si>
  <si>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</si>
  <si>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</si>
  <si>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</si>
  <si>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</si>
  <si>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</si>
  <si>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</si>
  <si>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</si>
  <si>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</si>
  <si>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</si>
  <si>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</si>
  <si>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</si>
  <si>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</si>
  <si>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</si>
  <si>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</si>
  <si>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</si>
  <si>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</si>
  <si>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</si>
  <si>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</si>
  <si>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</si>
  <si>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</si>
  <si>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</si>
  <si>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</si>
  <si>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</si>
  <si>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</si>
  <si>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</si>
  <si>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</si>
  <si>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</si>
  <si>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</si>
  <si>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</si>
  <si>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</si>
  <si>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</si>
  <si>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</si>
  <si>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</si>
  <si>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</si>
  <si>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</si>
  <si>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</si>
  <si>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</si>
  <si>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</si>
  <si>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</si>
  <si>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</si>
  <si>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</si>
  <si>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</si>
  <si>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</si>
  <si>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</si>
  <si>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</si>
  <si>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</si>
  <si>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</si>
  <si>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</si>
  <si>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</si>
  <si>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</si>
  <si>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</si>
  <si>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</si>
  <si>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</si>
  <si>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</si>
  <si>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</si>
  <si>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</si>
  <si>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</si>
  <si>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</si>
  <si>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</si>
  <si>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</si>
  <si>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</si>
  <si>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</si>
  <si>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</si>
  <si>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</si>
  <si>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</si>
  <si>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</si>
  <si>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</si>
  <si>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</si>
  <si>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</si>
  <si>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</si>
  <si>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</si>
  <si>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</si>
  <si>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</si>
  <si>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</si>
  <si>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</si>
  <si>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</si>
  <si>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</si>
  <si>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</si>
  <si>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</si>
  <si>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</si>
  <si>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</si>
  <si>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</si>
  <si>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</si>
  <si>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</si>
  <si>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</si>
  <si>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</si>
  <si>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</si>
  <si>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</si>
  <si>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</si>
  <si>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</si>
  <si>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</si>
  <si>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</si>
  <si>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</si>
  <si>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</si>
  <si>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</si>
  <si>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</si>
  <si>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</si>
  <si>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</si>
  <si>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</si>
  <si>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</si>
  <si>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</si>
  <si>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</si>
  <si>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</si>
  <si>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</si>
  <si>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</si>
  <si>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</si>
  <si>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</si>
  <si>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</si>
  <si>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</si>
  <si>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</si>
  <si>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</si>
  <si>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</si>
  <si>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</si>
  <si>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</si>
  <si>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</si>
  <si>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</si>
  <si>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</si>
  <si>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</si>
  <si>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</si>
  <si>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</si>
  <si>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</si>
  <si>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</si>
  <si>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</si>
  <si>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</si>
  <si>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</si>
  <si>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</si>
  <si>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</si>
  <si>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</si>
  <si>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</si>
  <si>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</si>
  <si>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</si>
  <si>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</si>
  <si>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</si>
  <si>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</si>
  <si>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</si>
  <si>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</si>
  <si>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</si>
  <si>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</si>
  <si>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</si>
  <si>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</si>
  <si>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</si>
  <si>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</si>
  <si>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</si>
  <si>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</si>
  <si>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</si>
  <si>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</si>
  <si>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</si>
  <si>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</si>
  <si>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</si>
  <si>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</si>
  <si>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</si>
  <si>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</si>
  <si>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</si>
  <si>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</si>
  <si>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</si>
  <si>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</si>
  <si>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</si>
  <si>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</si>
  <si>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</si>
  <si>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</si>
  <si>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</si>
  <si>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</si>
  <si>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</si>
  <si>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</si>
  <si>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</si>
  <si>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</si>
  <si>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</si>
  <si>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</si>
  <si>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</si>
  <si>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</si>
  <si>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</si>
  <si>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</si>
  <si>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</si>
  <si>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</si>
  <si>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</si>
  <si>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</si>
  <si>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</si>
  <si>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</si>
  <si>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</si>
  <si>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</si>
  <si>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</si>
  <si>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</si>
  <si>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</si>
  <si>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</si>
  <si>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</si>
  <si>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</si>
  <si>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</si>
  <si>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</si>
  <si>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</si>
  <si>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</si>
  <si>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</si>
  <si>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</si>
  <si>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</si>
  <si>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</si>
  <si>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</si>
  <si>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</si>
  <si>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</si>
  <si>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</si>
  <si>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</si>
  <si>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</si>
  <si>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</si>
  <si>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</si>
  <si>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</si>
  <si>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</si>
  <si>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</si>
  <si>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</si>
  <si>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</si>
  <si>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</si>
  <si>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</si>
  <si>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</si>
  <si>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</si>
  <si>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</si>
  <si>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</si>
  <si>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</si>
  <si>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</si>
  <si>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</si>
  <si>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</si>
  <si>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</si>
  <si>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</si>
  <si>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</si>
  <si>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</si>
  <si>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</si>
  <si>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</si>
  <si>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</si>
  <si>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</si>
  <si>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</si>
  <si>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</si>
  <si>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</si>
  <si>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</si>
  <si>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</si>
  <si>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</si>
  <si>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</si>
  <si>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</si>
  <si>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</si>
  <si>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</si>
  <si>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</si>
  <si>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</si>
  <si>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</si>
  <si>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</si>
  <si>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</si>
  <si>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</si>
  <si>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</si>
  <si>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</si>
  <si>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</si>
  <si>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</si>
  <si>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</si>
  <si>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</si>
  <si>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</si>
  <si>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</si>
  <si>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</si>
  <si>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</si>
  <si>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</si>
  <si>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</si>
  <si>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</si>
  <si>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</si>
  <si>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</si>
  <si>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</si>
  <si>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</si>
  <si>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</si>
  <si>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</si>
  <si>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</si>
  <si>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</si>
  <si>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</si>
  <si>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</si>
  <si>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</si>
  <si>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</si>
  <si>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</si>
  <si>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</si>
  <si>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</si>
  <si>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</si>
  <si>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</si>
  <si>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</si>
  <si>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</si>
  <si>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</si>
  <si>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</si>
  <si>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</si>
  <si>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</si>
  <si>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</si>
  <si>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</si>
  <si>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</si>
  <si>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</si>
  <si>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</si>
  <si>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</si>
  <si>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</si>
  <si>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</si>
  <si>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</si>
  <si>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</si>
  <si>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</si>
  <si>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</si>
  <si>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</si>
  <si>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</si>
  <si>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</si>
  <si>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</si>
  <si>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</si>
  <si>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</si>
  <si>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</si>
  <si>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</si>
  <si>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</si>
  <si>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</si>
  <si>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</si>
  <si>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</si>
  <si>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</si>
  <si>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</si>
  <si>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</si>
  <si>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</si>
  <si>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</si>
  <si>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</si>
  <si>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</si>
  <si>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</si>
  <si>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</si>
  <si>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</si>
  <si>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</si>
  <si>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</si>
  <si>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</si>
  <si>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</si>
  <si>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</si>
  <si>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</si>
  <si>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</si>
  <si>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</si>
  <si>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</si>
  <si>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</si>
  <si>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</si>
  <si>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</si>
  <si>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</si>
  <si>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</si>
  <si>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</si>
  <si>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</si>
  <si>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</si>
  <si>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</si>
  <si>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</si>
  <si>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</si>
  <si>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</si>
  <si>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</si>
  <si>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</si>
  <si>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</si>
  <si>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</si>
  <si>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</si>
  <si>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</si>
  <si>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</si>
  <si>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</si>
  <si>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</si>
  <si>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</si>
  <si>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</si>
  <si>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</si>
  <si>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</si>
  <si>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</si>
  <si>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</si>
  <si>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</si>
  <si>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</si>
  <si>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</si>
  <si>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</si>
  <si>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</si>
  <si>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</si>
  <si>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</si>
  <si>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</si>
  <si>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</si>
  <si>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</si>
  <si>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</si>
  <si>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</si>
  <si>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</si>
  <si>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</si>
  <si>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</si>
  <si>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</si>
  <si>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</si>
  <si>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</si>
  <si>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</si>
  <si>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</si>
  <si>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</si>
  <si>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</si>
  <si>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</si>
  <si>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</si>
  <si>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</si>
  <si>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</si>
  <si>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</si>
  <si>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</si>
  <si>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</si>
  <si>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</si>
  <si>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</si>
  <si>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</si>
  <si>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</si>
  <si>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</si>
  <si>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</si>
  <si>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</si>
  <si>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</si>
  <si>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</si>
  <si>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</si>
  <si>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</si>
  <si>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</si>
  <si>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</si>
  <si>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</si>
  <si>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</si>
  <si>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</si>
  <si>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</si>
  <si>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</si>
  <si>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</si>
  <si>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</si>
  <si>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</si>
  <si>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</si>
  <si>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</si>
  <si>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</si>
  <si>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</si>
  <si>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</si>
  <si>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</si>
  <si>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</si>
  <si>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</si>
  <si>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</si>
  <si>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</si>
  <si>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</si>
  <si>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</si>
  <si>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</si>
  <si>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</si>
  <si>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</si>
  <si>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</si>
  <si>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</si>
  <si>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</si>
  <si>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</si>
  <si>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</si>
  <si>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</si>
  <si>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</si>
  <si>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</si>
  <si>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</si>
  <si>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</si>
  <si>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</si>
  <si>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</si>
  <si>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</si>
  <si>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</si>
  <si>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</si>
  <si>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</si>
  <si>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</si>
  <si>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</si>
  <si>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</si>
  <si>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</si>
  <si>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</si>
  <si>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</si>
  <si>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</si>
  <si>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</si>
  <si>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</si>
  <si>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</si>
  <si>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</si>
  <si>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</si>
  <si>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</si>
  <si>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</si>
  <si>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</si>
  <si>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</si>
  <si>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</si>
  <si>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</si>
  <si>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</si>
  <si>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</si>
  <si>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</si>
  <si>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</si>
  <si>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</si>
  <si>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</si>
  <si>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</si>
  <si>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</si>
  <si>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</si>
  <si>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</si>
  <si>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</si>
  <si>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</si>
  <si>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</si>
  <si>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</si>
  <si>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</si>
  <si>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</si>
  <si>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</si>
  <si>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</si>
  <si>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</si>
  <si>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</si>
  <si>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</si>
  <si>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</si>
  <si>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</si>
  <si>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</si>
  <si>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</si>
  <si>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</si>
  <si>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</si>
  <si>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</si>
  <si>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</si>
  <si>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</si>
  <si>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</si>
  <si>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</si>
  <si>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</si>
  <si>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</si>
  <si>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</si>
  <si>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</si>
  <si>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</si>
  <si>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</si>
  <si>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</si>
  <si>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</si>
  <si>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</si>
  <si>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</si>
  <si>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</si>
  <si>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</si>
  <si>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</si>
  <si>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</si>
  <si>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</si>
  <si>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</si>
  <si>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</si>
  <si>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</si>
  <si>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</si>
  <si>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</si>
  <si>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</si>
  <si>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</si>
  <si>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</si>
  <si>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</si>
  <si>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</si>
  <si>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</si>
  <si>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</si>
  <si>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</si>
  <si>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</si>
  <si>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</si>
  <si>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</si>
  <si>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</si>
  <si>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</si>
  <si>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</si>
  <si>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</si>
  <si>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</si>
  <si>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</si>
  <si>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</si>
  <si>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</si>
  <si>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</si>
  <si>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</si>
  <si>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</si>
  <si>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</si>
  <si>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</si>
  <si>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</si>
  <si>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</si>
  <si>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</si>
  <si>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</si>
  <si>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</si>
  <si>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</si>
  <si>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</si>
  <si>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</si>
  <si>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</si>
  <si>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</si>
  <si>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</si>
  <si>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</si>
  <si>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</si>
  <si>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</si>
  <si>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</si>
  <si>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</si>
  <si>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</si>
  <si>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</si>
  <si>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</si>
  <si>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</si>
  <si>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</si>
  <si>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</si>
  <si>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</si>
  <si>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</si>
  <si>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</si>
  <si>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</si>
  <si>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</si>
  <si>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</si>
  <si>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</si>
  <si>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</si>
  <si>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</si>
  <si>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</si>
  <si>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</si>
  <si>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</si>
  <si>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</si>
  <si>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</si>
  <si>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</si>
  <si>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</si>
  <si>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</si>
  <si>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</si>
  <si>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</si>
  <si>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</si>
  <si>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</si>
  <si>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</si>
  <si>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</si>
  <si>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</si>
  <si>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</si>
  <si>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</si>
  <si>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</si>
  <si>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</si>
  <si>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</si>
  <si>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</si>
  <si>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</si>
  <si>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</si>
  <si>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</si>
  <si>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</si>
  <si>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</si>
  <si>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</si>
  <si>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</si>
  <si>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</si>
  <si>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</si>
  <si>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</si>
  <si>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</si>
  <si>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</si>
  <si>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</si>
  <si>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</si>
  <si>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</si>
  <si>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</si>
  <si>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</si>
  <si>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</si>
  <si>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</si>
  <si>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</si>
  <si>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</si>
  <si>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</si>
  <si>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</si>
  <si>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</si>
  <si>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</si>
  <si>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</si>
  <si>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</si>
  <si>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</si>
  <si>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</si>
  <si>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</si>
  <si>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</si>
  <si>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</si>
  <si>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</si>
  <si>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</si>
  <si>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</si>
  <si>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</si>
  <si>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</si>
  <si>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</si>
  <si>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</si>
  <si>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</si>
  <si>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</si>
  <si>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</si>
  <si>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</si>
  <si>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</si>
  <si>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</si>
  <si>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</si>
  <si>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</si>
  <si>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</si>
  <si>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</si>
  <si>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</si>
  <si>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</si>
  <si>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</si>
  <si>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</si>
  <si>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</si>
  <si>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</si>
  <si>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</si>
  <si>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</si>
  <si>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</si>
  <si>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</si>
  <si>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</si>
  <si>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</si>
  <si>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</si>
  <si>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</si>
  <si>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</si>
  <si>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</si>
  <si>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</si>
  <si>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</si>
  <si>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</si>
  <si>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</si>
  <si>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</si>
  <si>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</si>
  <si>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</si>
  <si>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</si>
  <si>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</si>
  <si>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</si>
  <si>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</si>
  <si>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</si>
  <si>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</si>
  <si>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</si>
  <si>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</si>
  <si>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</si>
  <si>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</si>
  <si>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</si>
  <si>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</si>
  <si>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</si>
  <si>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</si>
  <si>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</si>
  <si>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</si>
  <si>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</si>
  <si>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</si>
  <si>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</si>
  <si>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</si>
  <si>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</si>
  <si>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</si>
  <si>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</si>
  <si>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</si>
  <si>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</si>
  <si>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</si>
  <si>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</si>
  <si>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</si>
  <si>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</si>
  <si>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</si>
  <si>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</si>
  <si>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</si>
  <si>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</si>
  <si>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</si>
  <si>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</si>
  <si>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</si>
  <si>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</si>
  <si>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</si>
  <si>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</si>
  <si>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</si>
  <si>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</si>
  <si>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</si>
  <si>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</si>
  <si>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</si>
  <si>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</si>
  <si>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</si>
  <si>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</si>
  <si>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</si>
  <si>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</si>
  <si>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</si>
  <si>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</si>
  <si>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</si>
  <si>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</si>
  <si>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</si>
  <si>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</si>
  <si>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</si>
  <si>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</si>
  <si>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</si>
  <si>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</si>
  <si>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</si>
  <si>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</si>
  <si>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</si>
  <si>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</si>
  <si>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</si>
  <si>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</si>
  <si>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</si>
  <si>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</si>
  <si>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</si>
  <si>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</si>
  <si>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</si>
  <si>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</si>
  <si>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</si>
  <si>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</si>
  <si>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</si>
  <si>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</si>
  <si>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</si>
  <si>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</si>
  <si>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</si>
  <si>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</si>
  <si>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</si>
  <si>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</si>
  <si>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</si>
  <si>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</si>
  <si>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</si>
  <si>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</si>
  <si>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</si>
  <si>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</si>
  <si>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</si>
  <si>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</si>
  <si>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</si>
  <si>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</si>
  <si>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</si>
  <si>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</si>
  <si>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</si>
  <si>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</si>
  <si>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</si>
  <si>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</si>
  <si>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</si>
  <si>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</si>
  <si>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</si>
  <si>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</si>
  <si>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</si>
  <si>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</si>
  <si>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</si>
  <si>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</si>
  <si>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</si>
  <si>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</si>
  <si>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</si>
  <si>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</si>
  <si>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</si>
  <si>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</si>
  <si>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</si>
  <si>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</si>
  <si>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</si>
  <si>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</si>
  <si>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</si>
  <si>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</si>
  <si>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</si>
  <si>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</si>
  <si>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</si>
  <si>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</si>
  <si>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</si>
  <si>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</si>
  <si>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</si>
  <si>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</si>
  <si>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</si>
  <si>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</si>
  <si>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</si>
  <si>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</si>
  <si>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</si>
  <si>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</si>
  <si>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</si>
  <si>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</si>
  <si>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</si>
  <si>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</si>
  <si>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</si>
  <si>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</si>
  <si>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</si>
  <si>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</si>
  <si>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</si>
  <si>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</si>
  <si>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</si>
  <si>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</si>
  <si>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</si>
  <si>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</si>
  <si>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</si>
  <si>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</si>
  <si>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</si>
  <si>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</si>
  <si>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</si>
  <si>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</si>
  <si>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</si>
  <si>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</si>
  <si>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</si>
  <si>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</si>
  <si>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</si>
  <si>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</si>
  <si>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</si>
  <si>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</si>
  <si>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</si>
  <si>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</si>
  <si>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</si>
  <si>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</si>
  <si>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</si>
  <si>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</si>
  <si>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</si>
  <si>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</si>
  <si>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</si>
  <si>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</si>
  <si>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</si>
  <si>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</si>
  <si>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</si>
  <si>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</si>
  <si>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</si>
  <si>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</si>
  <si>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</si>
  <si>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</si>
  <si>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</si>
  <si>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</si>
  <si>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</si>
  <si>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</si>
  <si>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</si>
  <si>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</si>
  <si>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</si>
  <si>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</si>
  <si>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</si>
  <si>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</si>
  <si>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</si>
  <si>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</si>
  <si>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</si>
  <si>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</si>
  <si>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</si>
  <si>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</si>
  <si>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</si>
  <si>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</si>
  <si>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</si>
  <si>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</si>
  <si>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</si>
  <si>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</si>
  <si>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</si>
  <si>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</si>
  <si>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</si>
  <si>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</si>
  <si>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</si>
  <si>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</si>
  <si>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</si>
  <si>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</si>
  <si>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</si>
  <si>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</si>
  <si>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</si>
  <si>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</si>
  <si>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</si>
  <si>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</si>
  <si>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</si>
  <si>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</si>
  <si>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</si>
  <si>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</si>
  <si>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</si>
  <si>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</si>
  <si>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</si>
  <si>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</si>
  <si>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</si>
  <si>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</si>
  <si>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</si>
  <si>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</si>
  <si>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</si>
  <si>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</si>
  <si>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</si>
  <si>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</si>
  <si>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</si>
  <si>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</si>
  <si>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</si>
  <si>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</si>
  <si>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</si>
  <si>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</si>
  <si>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</si>
  <si>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</si>
  <si>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</si>
  <si>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</si>
  <si>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</si>
  <si>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</si>
  <si>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</si>
  <si>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</si>
  <si>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</si>
  <si>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</si>
  <si>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</si>
  <si>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</si>
  <si>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</si>
  <si>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</si>
  <si>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</si>
  <si>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</si>
  <si>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</si>
  <si>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</si>
  <si>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</si>
  <si>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</si>
  <si>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</si>
  <si>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</si>
  <si>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</si>
  <si>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</si>
  <si>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</si>
  <si>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</si>
  <si>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</si>
  <si>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</si>
  <si>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</si>
  <si>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</si>
  <si>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</si>
  <si>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</si>
  <si>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</si>
  <si>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</si>
  <si>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</si>
  <si>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</si>
  <si>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</si>
  <si>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</si>
  <si>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</si>
  <si>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</si>
  <si>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</si>
  <si>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</si>
  <si>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</si>
  <si>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</si>
  <si>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</si>
  <si>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</si>
  <si>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</si>
  <si>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</si>
  <si>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</si>
  <si>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</si>
  <si>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</si>
  <si>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</si>
  <si>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</si>
  <si>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</si>
  <si>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</si>
  <si>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</si>
  <si>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</si>
  <si>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</si>
  <si>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</si>
  <si>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</si>
  <si>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</si>
  <si>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</si>
  <si>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</si>
  <si>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</si>
  <si>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</si>
  <si>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</si>
  <si>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</si>
  <si>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</si>
  <si>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</si>
  <si>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</si>
  <si>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</si>
  <si>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</si>
  <si>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</si>
  <si>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</si>
  <si>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</si>
  <si>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</si>
  <si>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</si>
  <si>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</si>
  <si>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</si>
  <si>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</si>
  <si>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</si>
  <si>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</si>
  <si>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</si>
  <si>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</si>
  <si>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</si>
  <si>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</si>
  <si>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</si>
  <si>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</si>
  <si>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</si>
  <si>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</si>
  <si>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</si>
  <si>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</si>
  <si>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</si>
  <si>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</si>
  <si>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</si>
  <si>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</si>
  <si>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</si>
  <si>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</si>
  <si>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</si>
  <si>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</si>
  <si>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</si>
  <si>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</si>
  <si>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</si>
  <si>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</si>
  <si>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</si>
  <si>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</si>
  <si>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</si>
  <si>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</si>
  <si>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</si>
  <si>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</si>
  <si>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</si>
  <si>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</si>
  <si>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</si>
  <si>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</si>
  <si>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</si>
  <si>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</si>
  <si>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</si>
  <si>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</si>
  <si>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</si>
  <si>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</si>
  <si>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</si>
  <si>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</si>
  <si>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</si>
  <si>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</si>
  <si>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</si>
  <si>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</si>
  <si>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</si>
  <si>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</si>
  <si>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</si>
  <si>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</si>
  <si>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</si>
  <si>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</si>
  <si>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</si>
  <si>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</si>
  <si>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</si>
  <si>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</si>
  <si>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</si>
  <si>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</si>
  <si>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</si>
  <si>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</si>
  <si>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</si>
  <si>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</si>
  <si>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</si>
  <si>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</si>
  <si>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</si>
  <si>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</si>
  <si>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</si>
  <si>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</si>
  <si>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</si>
  <si>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</si>
  <si>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</si>
  <si>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</si>
  <si>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</si>
  <si>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</si>
  <si>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</si>
  <si>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</si>
  <si>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</si>
  <si>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</si>
  <si>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</si>
  <si>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</si>
  <si>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</si>
  <si>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</si>
  <si>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</si>
  <si>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</si>
  <si>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</si>
  <si>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</si>
  <si>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</si>
  <si>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</si>
  <si>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</si>
  <si>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</si>
  <si>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</si>
  <si>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</si>
  <si>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</si>
  <si>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</si>
  <si>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</si>
  <si>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</si>
  <si>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</si>
  <si>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</si>
  <si>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</si>
  <si>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</si>
  <si>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</si>
  <si>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</si>
  <si>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</si>
  <si>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</si>
  <si>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</si>
  <si>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</si>
  <si>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</si>
  <si>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</si>
  <si>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</si>
  <si>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</si>
  <si>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</si>
  <si>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</si>
  <si>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</si>
  <si>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</si>
  <si>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</si>
  <si>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</si>
  <si>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</si>
  <si>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</si>
  <si>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</si>
  <si>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</si>
  <si>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</si>
  <si>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</si>
  <si>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</si>
  <si>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</si>
  <si>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</si>
  <si>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</si>
  <si>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</si>
  <si>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</si>
  <si>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</si>
  <si>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</si>
  <si>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</si>
  <si>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</si>
  <si>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</si>
  <si>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</si>
  <si>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</si>
  <si>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</si>
  <si>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</si>
  <si>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</si>
  <si>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</si>
  <si>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</si>
  <si>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</si>
  <si>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</si>
  <si>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</si>
  <si>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</si>
  <si>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</si>
  <si>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</si>
  <si>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</si>
  <si>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</si>
  <si>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</si>
  <si>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</si>
  <si>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</si>
  <si>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</si>
  <si>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</si>
  <si>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</si>
  <si>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</si>
  <si>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</si>
  <si>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</si>
  <si>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</si>
  <si>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</si>
  <si>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</si>
  <si>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</si>
  <si>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</si>
  <si>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</si>
  <si>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</si>
  <si>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</si>
  <si>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</si>
  <si>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</si>
  <si>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</si>
  <si>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</si>
  <si>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</si>
  <si>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</si>
  <si>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</si>
  <si>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</si>
  <si>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</si>
  <si>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</si>
  <si>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</si>
  <si>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</si>
  <si>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</si>
  <si>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</si>
  <si>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</si>
  <si>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</si>
  <si>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</si>
  <si>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</si>
  <si>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</si>
  <si>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</si>
  <si>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</si>
  <si>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</si>
  <si>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</si>
  <si>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</si>
  <si>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</si>
  <si>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</si>
  <si>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</si>
  <si>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</si>
  <si>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</si>
  <si>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</si>
  <si>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</si>
  <si>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</si>
  <si>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</si>
  <si>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</si>
  <si>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</si>
  <si>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</si>
  <si>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</si>
  <si>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</si>
  <si>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</si>
  <si>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</si>
  <si>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</si>
  <si>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</si>
  <si>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</si>
  <si>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</si>
  <si>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</si>
  <si>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</si>
  <si>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</si>
  <si>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</si>
  <si>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</si>
  <si>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</si>
  <si>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</si>
  <si>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</si>
  <si>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</si>
  <si>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</si>
  <si>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</si>
  <si>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</si>
  <si>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</si>
  <si>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</si>
  <si>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</si>
  <si>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</si>
  <si>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</si>
  <si>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</si>
  <si>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</si>
  <si>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</si>
  <si>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</si>
  <si>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</si>
  <si>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</si>
  <si>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</si>
  <si>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</si>
  <si>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</si>
  <si>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</si>
  <si>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</si>
  <si>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</si>
  <si>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</si>
  <si>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</si>
  <si>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</si>
  <si>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</si>
  <si>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</si>
  <si>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</si>
  <si>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</si>
  <si>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</si>
  <si>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</si>
  <si>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</si>
  <si>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</si>
  <si>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</si>
  <si>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</si>
  <si>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</si>
  <si>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</si>
  <si>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</si>
  <si>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</si>
  <si>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</si>
  <si>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</si>
  <si>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</si>
  <si>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</si>
  <si>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</si>
  <si>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</si>
  <si>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</si>
  <si>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</si>
  <si>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</si>
  <si>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</si>
  <si>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</si>
  <si>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</si>
  <si>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</si>
  <si>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</si>
  <si>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</si>
  <si>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</si>
  <si>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</si>
  <si>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</si>
  <si>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</si>
  <si>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</si>
  <si>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</si>
  <si>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</si>
  <si>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</si>
  <si>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</si>
  <si>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</si>
  <si>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</si>
  <si>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</si>
  <si>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</si>
  <si>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</si>
  <si>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</si>
  <si>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</si>
  <si>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</si>
  <si>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</si>
  <si>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</si>
  <si>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</si>
  <si>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</si>
  <si>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</si>
  <si>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</si>
  <si>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</si>
  <si>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</si>
  <si>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</si>
  <si>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</si>
  <si>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</si>
  <si>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</si>
  <si>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</si>
  <si>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</si>
  <si>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</si>
  <si>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</si>
  <si>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</si>
  <si>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</si>
  <si>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</si>
  <si>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</si>
  <si>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</si>
  <si>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</si>
  <si>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</si>
  <si>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</si>
  <si>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</si>
  <si>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</si>
  <si>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</si>
  <si>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</si>
  <si>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</si>
  <si>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</si>
  <si>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</si>
  <si>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</si>
  <si>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</si>
  <si>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</si>
  <si>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</si>
  <si>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</si>
  <si>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</si>
  <si>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</si>
  <si>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</si>
  <si>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</si>
  <si>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</si>
  <si>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</si>
  <si>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</si>
  <si>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</si>
  <si>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</si>
  <si>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</si>
  <si>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</si>
  <si>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</si>
  <si>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</si>
  <si>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</si>
  <si>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</si>
  <si>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</si>
  <si>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</si>
  <si>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</si>
  <si>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</si>
  <si>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</si>
  <si>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</si>
  <si>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</si>
  <si>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</si>
  <si>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</si>
  <si>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</si>
  <si>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</si>
  <si>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</si>
  <si>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</si>
  <si>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</si>
  <si>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</si>
  <si>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</si>
  <si>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</si>
  <si>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</si>
  <si>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</si>
  <si>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</si>
  <si>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</si>
  <si>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</si>
  <si>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</si>
  <si>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</si>
  <si>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</si>
  <si>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</si>
  <si>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</si>
  <si>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</si>
  <si>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</si>
  <si>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</si>
  <si>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</si>
  <si>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</si>
  <si>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</si>
  <si>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</si>
  <si>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</si>
  <si>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</si>
  <si>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</si>
  <si>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</si>
  <si>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</si>
  <si>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</si>
  <si>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</si>
  <si>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</si>
  <si>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</si>
  <si>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</si>
  <si>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</si>
  <si>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</si>
  <si>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</si>
  <si>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</si>
  <si>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</si>
  <si>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</si>
  <si>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</si>
  <si>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</si>
  <si>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</si>
  <si>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</si>
  <si>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</si>
  <si>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</si>
  <si>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</si>
  <si>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</si>
  <si>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</si>
  <si>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</si>
  <si>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</si>
  <si>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</si>
  <si>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</si>
  <si>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</si>
  <si>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</si>
  <si>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</si>
  <si>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</si>
  <si>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</si>
  <si>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</si>
  <si>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</si>
  <si>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</si>
  <si>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</si>
  <si>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</si>
  <si>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</si>
  <si>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</si>
  <si>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</si>
  <si>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</si>
  <si>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</si>
  <si>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</si>
  <si>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</si>
  <si>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</si>
  <si>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</si>
  <si>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</si>
  <si>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</si>
  <si>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</si>
  <si>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</si>
  <si>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</si>
  <si>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</si>
  <si>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</si>
  <si>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</si>
  <si>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</si>
  <si>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</si>
  <si>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</si>
  <si>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</si>
  <si>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</si>
  <si>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</si>
  <si>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</si>
  <si>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</si>
  <si>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</si>
  <si>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</si>
  <si>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</si>
  <si>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</si>
  <si>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</si>
  <si>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</si>
  <si>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</si>
  <si>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</si>
  <si>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</si>
  <si>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</si>
  <si>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</si>
  <si>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</si>
  <si>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</si>
  <si>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</si>
  <si>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</si>
  <si>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</si>
  <si>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</si>
  <si>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</si>
  <si>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</si>
  <si>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</si>
  <si>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</si>
  <si>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</si>
  <si>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</si>
  <si>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</si>
  <si>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</si>
  <si>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</si>
  <si>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</si>
  <si>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</si>
  <si>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</si>
  <si>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</si>
  <si>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</si>
  <si>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</si>
  <si>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</si>
  <si>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</si>
  <si>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</si>
  <si>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</si>
  <si>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</si>
  <si>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</si>
  <si>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</si>
  <si>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</si>
  <si>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</si>
  <si>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</si>
  <si>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</si>
  <si>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</si>
  <si>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</si>
  <si>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</si>
  <si>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</si>
  <si>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</si>
  <si>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</si>
  <si>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</si>
  <si>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</si>
  <si>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</si>
  <si>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</si>
  <si>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</si>
  <si>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</si>
  <si>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</si>
  <si>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</si>
  <si>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</si>
  <si>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</si>
  <si>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</si>
  <si>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</si>
  <si>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</si>
  <si>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</si>
  <si>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</si>
  <si>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</si>
  <si>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</si>
  <si>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</si>
  <si>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</si>
  <si>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</si>
  <si>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</si>
  <si>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</si>
  <si>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</si>
  <si>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</si>
  <si>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</si>
  <si>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</si>
  <si>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</si>
  <si>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</si>
  <si>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</si>
  <si>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</si>
  <si>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</si>
  <si>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</si>
  <si>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</si>
  <si>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</si>
  <si>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</si>
  <si>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</si>
  <si>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</si>
  <si>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</si>
  <si>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</si>
  <si>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</si>
  <si>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</si>
  <si>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</si>
  <si>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</si>
  <si>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</si>
  <si>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</si>
  <si>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</si>
  <si>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</si>
  <si>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</si>
  <si>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</si>
  <si>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</si>
  <si>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</si>
  <si>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</si>
  <si>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</si>
  <si>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</si>
  <si>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</si>
  <si>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</si>
  <si>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</si>
  <si>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</si>
  <si>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</si>
  <si>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</si>
  <si>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</si>
  <si>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</si>
  <si>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</si>
  <si>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</si>
  <si>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</si>
  <si>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</si>
  <si>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</si>
  <si>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</si>
  <si>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</si>
  <si>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</si>
  <si>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</si>
  <si>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</si>
  <si>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</si>
  <si>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</si>
  <si>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</si>
  <si>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</si>
  <si>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</si>
  <si>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</si>
  <si>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</si>
  <si>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</si>
  <si>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</si>
  <si>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</si>
  <si>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</si>
  <si>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</si>
  <si>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</si>
  <si>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</si>
  <si>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</si>
  <si>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</si>
  <si>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</si>
  <si>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</si>
  <si>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</si>
  <si>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</si>
  <si>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</si>
  <si>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</si>
  <si>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</si>
  <si>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</si>
  <si>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</si>
  <si>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</si>
  <si>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</si>
  <si>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</si>
  <si>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</si>
  <si>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</si>
  <si>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</si>
  <si>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</si>
  <si>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</si>
  <si>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</si>
  <si>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</si>
  <si>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</si>
  <si>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</si>
  <si>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</si>
  <si>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</si>
  <si>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</si>
  <si>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</si>
  <si>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</si>
  <si>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</si>
  <si>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</si>
  <si>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</si>
  <si>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</si>
  <si>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</si>
  <si>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</si>
  <si>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</si>
  <si>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</si>
  <si>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</si>
  <si>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</si>
  <si>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</si>
  <si>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</si>
  <si>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</si>
  <si>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</si>
  <si>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</si>
  <si>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</si>
  <si>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</si>
  <si>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</si>
  <si>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</si>
  <si>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</si>
  <si>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</si>
  <si>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</si>
  <si>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</si>
  <si>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</si>
  <si>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</si>
  <si>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</si>
  <si>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</si>
  <si>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</si>
  <si>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</si>
  <si>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</si>
  <si>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</si>
  <si>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</si>
  <si>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</si>
  <si>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</si>
  <si>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</si>
  <si>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</si>
  <si>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</si>
  <si>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</si>
  <si>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</si>
  <si>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</si>
  <si>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</si>
  <si>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</si>
  <si>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</si>
  <si>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</si>
  <si>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</si>
  <si>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</si>
  <si>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</si>
  <si>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</si>
  <si>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</si>
  <si>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</si>
  <si>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</si>
  <si>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</si>
  <si>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</si>
  <si>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</si>
  <si>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</si>
  <si>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</si>
  <si>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</si>
  <si>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</si>
  <si>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</si>
  <si>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</si>
  <si>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</si>
  <si>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</si>
  <si>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</si>
  <si>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</si>
  <si>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</si>
  <si>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</si>
  <si>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</si>
  <si>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</si>
  <si>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</si>
  <si>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</si>
  <si>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</si>
  <si>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</si>
  <si>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</si>
  <si>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</si>
  <si>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</si>
  <si>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</si>
  <si>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</si>
  <si>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</si>
  <si>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</si>
  <si>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</si>
  <si>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</si>
  <si>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</si>
  <si>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</si>
  <si>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</si>
  <si>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</si>
  <si>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</si>
  <si>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</si>
  <si>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</si>
  <si>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</si>
  <si>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</si>
  <si>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</si>
  <si>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</si>
  <si>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</si>
  <si>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</si>
  <si>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</si>
  <si>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</si>
  <si>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</si>
  <si>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</si>
  <si>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</si>
  <si>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</si>
  <si>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</si>
  <si>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</si>
  <si>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</si>
  <si>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</si>
  <si>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</si>
  <si>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</si>
  <si>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</si>
  <si>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</si>
  <si>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</si>
  <si>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</si>
  <si>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</si>
  <si>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</si>
  <si>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</si>
  <si>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</si>
  <si>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</si>
  <si>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</si>
  <si>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</si>
  <si>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</si>
  <si>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</si>
  <si>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</si>
  <si>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</si>
  <si>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</si>
  <si>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</si>
  <si>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</si>
  <si>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</si>
  <si>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</si>
  <si>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</si>
  <si>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</si>
  <si>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</si>
  <si>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</si>
  <si>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</si>
  <si>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</si>
  <si>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</si>
  <si>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</si>
  <si>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</si>
  <si>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</si>
  <si>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</si>
  <si>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</si>
  <si>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</si>
  <si>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</si>
  <si>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</si>
  <si>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</si>
  <si>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</si>
  <si>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</si>
  <si>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</si>
  <si>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</si>
  <si>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</si>
  <si>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</si>
  <si>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</si>
  <si>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</si>
  <si>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</si>
  <si>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</si>
  <si>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</si>
  <si>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</si>
  <si>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</si>
  <si>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</si>
  <si>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</si>
  <si>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</si>
  <si>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</si>
  <si>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</si>
  <si>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</si>
  <si>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</si>
  <si>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</si>
  <si>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</si>
  <si>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</si>
  <si>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</si>
  <si>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</si>
  <si>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</si>
  <si>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</si>
  <si>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</si>
  <si>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</si>
  <si>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</si>
  <si>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</si>
  <si>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</si>
  <si>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</si>
  <si>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</si>
  <si>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</si>
  <si>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</si>
  <si>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</si>
  <si>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</si>
  <si>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</si>
  <si>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</si>
  <si>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</si>
  <si>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</si>
  <si>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</si>
  <si>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</si>
  <si>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</si>
  <si>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</si>
  <si>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</si>
  <si>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</si>
  <si>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</si>
  <si>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</si>
  <si>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</si>
  <si>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</si>
  <si>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</si>
  <si>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</si>
  <si>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</si>
  <si>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</si>
  <si>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</si>
  <si>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</si>
  <si>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</si>
  <si>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</si>
  <si>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</si>
  <si>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</si>
  <si>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</si>
  <si>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</si>
  <si>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</si>
  <si>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</si>
  <si>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</si>
  <si>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</si>
  <si>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</si>
  <si>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</si>
  <si>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</si>
  <si>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</si>
  <si>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</si>
  <si>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</si>
  <si>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</si>
  <si>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</si>
  <si>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</si>
  <si>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</si>
  <si>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</si>
  <si>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</si>
  <si>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</si>
  <si>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</si>
  <si>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</si>
  <si>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</si>
  <si>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</si>
  <si>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</si>
  <si>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</si>
  <si>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</si>
  <si>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</si>
  <si>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</si>
  <si>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</si>
  <si>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</si>
  <si>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</si>
  <si>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</si>
  <si>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</si>
  <si>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</si>
  <si>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</si>
  <si>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</si>
  <si>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</si>
  <si>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</si>
  <si>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</si>
  <si>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</si>
  <si>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</si>
  <si>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</si>
  <si>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</si>
  <si>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</si>
  <si>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</si>
  <si>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</si>
  <si>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</si>
  <si>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</si>
  <si>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</si>
  <si>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</si>
  <si>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</si>
  <si>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</si>
  <si>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</si>
  <si>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</si>
  <si>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</si>
  <si>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</si>
  <si>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</si>
  <si>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</si>
  <si>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</si>
  <si>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</si>
  <si>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</si>
  <si>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</si>
  <si>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</si>
  <si>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</si>
  <si>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</si>
  <si>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</si>
  <si>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</si>
  <si>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</si>
  <si>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</si>
  <si>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</si>
  <si>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</si>
  <si>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</si>
  <si>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</si>
  <si>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</si>
  <si>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</si>
  <si>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</si>
  <si>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</si>
  <si>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</si>
  <si>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</si>
  <si>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</si>
  <si>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</si>
  <si>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</si>
  <si>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</si>
  <si>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</si>
  <si>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</si>
  <si>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</si>
  <si>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</si>
  <si>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</si>
  <si>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</si>
  <si>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</si>
  <si>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</si>
  <si>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</si>
  <si>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</si>
  <si>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</si>
  <si>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</si>
  <si>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</si>
  <si>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</si>
  <si>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</si>
  <si>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</si>
  <si>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</si>
  <si>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</si>
  <si>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</si>
  <si>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</si>
  <si>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</si>
  <si>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</si>
  <si>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</si>
  <si>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</si>
  <si>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</si>
  <si>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</si>
  <si>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</si>
  <si>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</si>
  <si>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</si>
  <si>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</si>
  <si>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</si>
  <si>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</si>
  <si>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</si>
  <si>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</si>
  <si>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</si>
  <si>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</si>
  <si>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</si>
  <si>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</si>
  <si>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</si>
  <si>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</si>
  <si>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</si>
  <si>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</si>
  <si>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</si>
  <si>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</si>
  <si>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</si>
  <si>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</si>
  <si>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</si>
  <si>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</si>
  <si>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</si>
  <si>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</si>
  <si>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</si>
  <si>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</si>
  <si>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</si>
  <si>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</si>
  <si>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</si>
  <si>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</si>
  <si>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</si>
  <si>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</si>
  <si>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</si>
  <si>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</si>
  <si>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</si>
  <si>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</si>
  <si>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</si>
  <si>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</si>
  <si>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</si>
  <si>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</si>
  <si>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</si>
  <si>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</si>
  <si>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</si>
  <si>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</si>
  <si>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</si>
  <si>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</si>
  <si>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</si>
  <si>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</si>
  <si>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</si>
  <si>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</si>
  <si>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</si>
  <si>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</si>
  <si>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</si>
  <si>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</si>
  <si>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</si>
  <si>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</si>
  <si>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</si>
  <si>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</si>
  <si>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</si>
  <si>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</si>
  <si>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</si>
  <si>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</si>
  <si>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</si>
  <si>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</si>
  <si>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</si>
  <si>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</si>
  <si>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</si>
  <si>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</si>
  <si>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</si>
  <si>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</si>
  <si>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</si>
  <si>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</si>
  <si>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</si>
  <si>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</si>
  <si>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</si>
  <si>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</si>
  <si>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</si>
  <si>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</si>
  <si>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</si>
  <si>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</si>
  <si>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</si>
  <si>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</si>
  <si>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</si>
  <si>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</si>
  <si>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</si>
  <si>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</si>
  <si>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</si>
  <si>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</si>
  <si>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</si>
  <si>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</si>
  <si>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</si>
  <si>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</si>
  <si>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</si>
  <si>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</si>
  <si>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</si>
  <si>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</si>
  <si>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</si>
  <si>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</si>
  <si>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</si>
  <si>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</si>
  <si>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</si>
  <si>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</si>
  <si>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</si>
  <si>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</si>
  <si>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</si>
  <si>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</si>
  <si>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</si>
  <si>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</si>
  <si>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</si>
  <si>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</si>
  <si>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</si>
  <si>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</si>
  <si>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</si>
  <si>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</si>
  <si>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</si>
  <si>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</si>
  <si>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</si>
  <si>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</si>
  <si>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</si>
  <si>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</si>
  <si>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</si>
  <si>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</si>
  <si>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</si>
  <si>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</si>
  <si>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</si>
  <si>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</si>
  <si>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</si>
  <si>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</si>
  <si>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</si>
  <si>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</si>
  <si>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</si>
  <si>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</si>
  <si>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</si>
  <si>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</si>
  <si>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</si>
  <si>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</si>
  <si>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</si>
  <si>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</si>
  <si>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</si>
  <si>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</si>
  <si>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</si>
  <si>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</si>
  <si>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</si>
  <si>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</si>
  <si>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</si>
  <si>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</si>
  <si>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</si>
  <si>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</si>
  <si>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</si>
  <si>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</si>
  <si>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</si>
  <si>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</si>
  <si>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</si>
  <si>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</si>
  <si>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</si>
  <si>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</si>
  <si>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</si>
  <si>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</si>
  <si>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</si>
  <si>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</si>
  <si>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</si>
  <si>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</si>
  <si>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</si>
  <si>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</si>
  <si>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</si>
  <si>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</si>
  <si>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</si>
  <si>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</si>
  <si>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</si>
  <si>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</si>
  <si>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</si>
  <si>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</si>
  <si>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</si>
  <si>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</si>
  <si>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</si>
  <si>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</si>
  <si>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</si>
  <si>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</si>
  <si>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</si>
  <si>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</si>
  <si>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</si>
  <si>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</si>
  <si>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</si>
  <si>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</si>
  <si>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</si>
  <si>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</si>
  <si>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</si>
  <si>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</si>
  <si>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</si>
  <si>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</si>
  <si>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</si>
  <si>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</si>
  <si>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</si>
  <si>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</si>
  <si>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</si>
  <si>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</si>
  <si>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</si>
  <si>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</si>
  <si>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</si>
  <si>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</si>
  <si>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</si>
  <si>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</si>
  <si>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</si>
  <si>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</si>
  <si>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</si>
  <si>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</si>
  <si>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</si>
  <si>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</si>
  <si>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</si>
  <si>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</si>
  <si>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</si>
  <si>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</si>
  <si>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</si>
  <si>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</si>
  <si>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</si>
  <si>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</si>
  <si>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</si>
  <si>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</si>
  <si>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</si>
  <si>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</si>
  <si>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</si>
  <si>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</si>
  <si>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</si>
  <si>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</si>
  <si>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</si>
  <si>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</si>
  <si>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</si>
  <si>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</si>
  <si>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</si>
  <si>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</si>
  <si>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</si>
  <si>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</si>
  <si>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</si>
  <si>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</si>
  <si>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</si>
  <si>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</si>
  <si>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</si>
  <si>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</si>
  <si>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</si>
  <si>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</si>
  <si>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</si>
  <si>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</si>
  <si>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</si>
  <si>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</si>
  <si>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</si>
  <si>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</si>
  <si>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</si>
  <si>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</si>
  <si>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</si>
  <si>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</si>
  <si>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</si>
  <si>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</si>
  <si>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</si>
  <si>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</si>
  <si>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</si>
  <si>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</si>
  <si>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</si>
  <si>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</si>
  <si>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</si>
  <si>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</si>
  <si>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</si>
  <si>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</si>
  <si>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</si>
  <si>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</si>
  <si>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</si>
  <si>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</si>
  <si>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</si>
  <si>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</si>
  <si>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</si>
  <si>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</si>
  <si>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</si>
  <si>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</si>
  <si>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</si>
  <si>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</si>
  <si>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</si>
  <si>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</si>
  <si>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</si>
  <si>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</si>
  <si>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</si>
  <si>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</si>
  <si>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</si>
  <si>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</si>
  <si>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</si>
  <si>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</si>
  <si>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</si>
  <si>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</si>
  <si>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</si>
  <si>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</si>
  <si>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</si>
  <si>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</si>
  <si>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</si>
  <si>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</si>
  <si>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</si>
  <si>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</si>
  <si>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</si>
  <si>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</si>
  <si>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</si>
  <si>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</si>
  <si>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</si>
  <si>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</si>
  <si>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</si>
  <si>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</si>
  <si>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</si>
  <si>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</si>
  <si>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</si>
  <si>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</si>
  <si>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</si>
  <si>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</si>
  <si>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</si>
  <si>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</si>
  <si>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</si>
  <si>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</si>
  <si>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</si>
  <si>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</si>
  <si>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</si>
  <si>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</si>
  <si>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</si>
  <si>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</si>
  <si>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</si>
  <si>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</si>
  <si>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</si>
  <si>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</si>
  <si>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</si>
  <si>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</si>
  <si>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</si>
  <si>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</si>
  <si>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</si>
  <si>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</si>
  <si>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</si>
  <si>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</si>
  <si>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</si>
  <si>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</si>
  <si>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</si>
  <si>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</si>
  <si>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</si>
  <si>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</si>
  <si>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</si>
  <si>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</si>
  <si>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</si>
  <si>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</si>
  <si>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</si>
  <si>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</si>
  <si>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</si>
  <si>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</si>
  <si>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</si>
  <si>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</si>
  <si>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</si>
  <si>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</si>
  <si>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</si>
  <si>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</si>
  <si>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</si>
  <si>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</si>
  <si>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</si>
  <si>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</si>
  <si>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</si>
  <si>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</si>
  <si>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</si>
  <si>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</si>
  <si>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</si>
  <si>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</si>
  <si>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</si>
  <si>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</si>
  <si>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</si>
  <si>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</si>
  <si>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</si>
  <si>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</si>
  <si>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</si>
  <si>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</si>
  <si>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</si>
  <si>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</si>
  <si>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</si>
  <si>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</si>
  <si>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</si>
  <si>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</si>
  <si>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</si>
  <si>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</si>
  <si>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</si>
  <si>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</si>
  <si>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</si>
  <si>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</si>
  <si>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</si>
  <si>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</si>
  <si>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</si>
  <si>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</si>
  <si>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</si>
  <si>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</si>
  <si>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</si>
  <si>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</si>
  <si>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</si>
  <si>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</si>
  <si>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</si>
  <si>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</si>
  <si>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</si>
  <si>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</si>
  <si>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</si>
  <si>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</si>
  <si>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</si>
  <si>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</si>
  <si>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</si>
  <si>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</si>
  <si>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</si>
  <si>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</si>
  <si>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</si>
  <si>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</si>
  <si>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</si>
  <si>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</si>
  <si>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</si>
  <si>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</si>
  <si>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</si>
  <si>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</si>
  <si>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</si>
  <si>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</si>
  <si>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</si>
  <si>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</si>
  <si>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</si>
  <si>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</si>
  <si>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</si>
  <si>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</si>
  <si>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</si>
  <si>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</si>
  <si>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</si>
  <si>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</si>
  <si>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</si>
  <si>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</si>
  <si>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</si>
  <si>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</si>
  <si>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</si>
  <si>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</si>
  <si>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</si>
  <si>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</si>
  <si>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</si>
  <si>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</si>
  <si>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</si>
  <si>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</si>
  <si>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</si>
  <si>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</si>
  <si>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</si>
  <si>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</si>
  <si>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</si>
  <si>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</si>
  <si>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</si>
  <si>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</si>
  <si>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</si>
  <si>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</si>
  <si>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</si>
  <si>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</si>
  <si>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</si>
  <si>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</si>
  <si>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</si>
  <si>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</si>
  <si>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</si>
  <si>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</si>
  <si>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</si>
  <si>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</si>
  <si>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</si>
  <si>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</si>
  <si>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</si>
  <si>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</si>
  <si>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</si>
  <si>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</si>
  <si>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</si>
  <si>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</si>
  <si>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</si>
  <si>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</si>
  <si>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</si>
  <si>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</si>
  <si>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</si>
  <si>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</si>
  <si>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</si>
  <si>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</si>
  <si>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</si>
  <si>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</si>
  <si>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</si>
  <si>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</si>
  <si>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>(All)</t>
  </si>
  <si>
    <t>Row Labels</t>
  </si>
  <si>
    <t>Grand Total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</si>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</sst>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>
        <stop position="0">
          <color theme="6"/>
        </stop>
        <stop position="1">
          <color theme="2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2" borderId="0" xfId="0" applyNumberFormat="1" applyFill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gradientFill>
          <stop position="0">
            <color theme="6"/>
          </stop>
          <stop position="1">
            <color theme="2"/>
          </stop>
        </gradientFill>
      </fill>
    </dxf>
    <dxf>
      <numFmt numFmtId="165" formatCode=";;;"/>
    </dxf>
    <dxf>
      <fill>
        <gradientFill degree="270">
          <stop position="0">
            <color theme="6"/>
          </stop>
          <stop position="1">
            <color theme="2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C-4F52-8580-334BFCE4632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C-4F52-8580-334BFCE4632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C-4F52-8580-334BFCE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09232"/>
        <c:axId val="1341409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BC-4F52-8580-334BFCE463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BC-4F52-8580-334BFCE463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BC-4F52-8580-334BFCE463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BC-4F52-8580-334BFCE4632C}"/>
                  </c:ext>
                </c:extLst>
              </c15:ser>
            </c15:filteredLineSeries>
          </c:ext>
        </c:extLst>
      </c:lineChart>
      <c:catAx>
        <c:axId val="13414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09648"/>
        <c:crosses val="autoZero"/>
        <c:auto val="1"/>
        <c:lblAlgn val="ctr"/>
        <c:lblOffset val="100"/>
        <c:noMultiLvlLbl val="0"/>
      </c:catAx>
      <c:valAx>
        <c:axId val="13414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Theatre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E-4D0C-AB07-D0E25995BCB7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E-4D0C-AB07-D0E25995BCB7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E-4D0C-AB07-D0E25995BC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3469280"/>
        <c:axId val="993469696"/>
      </c:lineChart>
      <c:catAx>
        <c:axId val="9934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9696"/>
        <c:crosses val="autoZero"/>
        <c:auto val="1"/>
        <c:lblAlgn val="ctr"/>
        <c:lblOffset val="100"/>
        <c:noMultiLvlLbl val="0"/>
      </c:catAx>
      <c:valAx>
        <c:axId val="993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15</xdr:row>
      <xdr:rowOff>95250</xdr:rowOff>
    </xdr:from>
    <xdr:to>
      <xdr:col>6</xdr:col>
      <xdr:colOff>295275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8907E-49C1-4FD7-84BC-E959D01C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4761</xdr:rowOff>
    </xdr:from>
    <xdr:to>
      <xdr:col>13</xdr:col>
      <xdr:colOff>304799</xdr:colOff>
      <xdr:row>17</xdr:row>
      <xdr:rowOff>180974</xdr:rowOff>
    </xdr:to>
    <xdr:graphicFrame macro="">
      <xdr:nvGraphicFramePr>
        <xdr:cNvPr id="4" name="Chart 3" descr="sfsdfsdf">
          <a:extLst>
            <a:ext uri="{FF2B5EF4-FFF2-40B4-BE49-F238E27FC236}">
              <a16:creationId xmlns:a16="http://schemas.microsoft.com/office/drawing/2014/main" id="{7256C06A-F2EF-4C0D-8913-43C51738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4488.661404629631" createdVersion="7" refreshedVersion="7" minRefreshableVersion="3" recordCount="4114" xr:uid="{9DB1F600-1BFA-4E1C-9846-99FFA3B7CC5F}">
  <cacheSource type="worksheet">
    <worksheetSource ref="A1:S4115" sheet="KickStarter_Challenge.xlsx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ercentage Funded" numFmtId="0">
      <sharedItems containsMixedTypes="1" containsNumber="1" containsInteger="1" minValue="0" maxValue="22603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n v="182"/>
    <b v="1"/>
    <s v="film &amp; video/television"/>
    <x v="0"/>
    <s v="television"/>
    <x v="0"/>
    <n v="137"/>
    <x v="0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n v="79"/>
    <b v="1"/>
    <s v="film &amp; video/television"/>
    <x v="0"/>
    <s v="television"/>
    <x v="1"/>
    <n v="143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n v="35"/>
    <b v="1"/>
    <s v="film &amp; video/television"/>
    <x v="0"/>
    <s v="television"/>
    <x v="2"/>
    <n v="105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n v="150"/>
    <b v="1"/>
    <s v="film &amp; video/television"/>
    <x v="0"/>
    <s v="television"/>
    <x v="3"/>
    <n v="104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n v="284"/>
    <b v="1"/>
    <s v="film &amp; video/television"/>
    <x v="0"/>
    <s v="television"/>
    <x v="4"/>
    <n v="123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n v="47"/>
    <b v="1"/>
    <s v="film &amp; video/television"/>
    <x v="0"/>
    <s v="television"/>
    <x v="5"/>
    <n v="11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n v="58"/>
    <b v="1"/>
    <s v="film &amp; video/television"/>
    <x v="0"/>
    <s v="television"/>
    <x v="6"/>
    <n v="106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n v="57"/>
    <b v="1"/>
    <s v="film &amp; video/television"/>
    <x v="0"/>
    <s v="television"/>
    <x v="7"/>
    <n v="101"/>
    <x v="2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n v="12"/>
    <b v="1"/>
    <s v="film &amp; video/television"/>
    <x v="0"/>
    <s v="television"/>
    <x v="8"/>
    <n v="1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n v="20"/>
    <b v="1"/>
    <s v="film &amp; video/television"/>
    <x v="0"/>
    <s v="television"/>
    <x v="9"/>
    <n v="126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n v="19"/>
    <b v="1"/>
    <s v="film &amp; video/television"/>
    <x v="0"/>
    <s v="television"/>
    <x v="10"/>
    <n v="101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n v="75"/>
    <b v="1"/>
    <s v="film &amp; video/television"/>
    <x v="0"/>
    <s v="television"/>
    <x v="11"/>
    <n v="121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n v="827"/>
    <b v="1"/>
    <s v="film &amp; video/television"/>
    <x v="0"/>
    <s v="television"/>
    <x v="12"/>
    <n v="165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n v="51"/>
    <b v="1"/>
    <s v="film &amp; video/television"/>
    <x v="0"/>
    <s v="television"/>
    <x v="13"/>
    <n v="160"/>
    <x v="2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n v="41"/>
    <b v="1"/>
    <s v="film &amp; video/television"/>
    <x v="0"/>
    <s v="television"/>
    <x v="14"/>
    <n v="101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n v="98"/>
    <b v="1"/>
    <s v="film &amp; video/television"/>
    <x v="0"/>
    <s v="television"/>
    <x v="15"/>
    <n v="107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n v="70"/>
    <b v="1"/>
    <s v="film &amp; video/television"/>
    <x v="0"/>
    <s v="television"/>
    <x v="16"/>
    <n v="100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n v="36"/>
    <b v="1"/>
    <s v="film &amp; video/television"/>
    <x v="0"/>
    <s v="television"/>
    <x v="17"/>
    <n v="101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n v="342"/>
    <b v="1"/>
    <s v="film &amp; video/television"/>
    <x v="0"/>
    <s v="television"/>
    <x v="18"/>
    <n v="10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n v="22"/>
    <b v="1"/>
    <s v="film &amp; video/television"/>
    <x v="0"/>
    <s v="television"/>
    <x v="19"/>
    <n v="145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n v="25"/>
    <b v="1"/>
    <s v="film &amp; video/television"/>
    <x v="0"/>
    <s v="television"/>
    <x v="20"/>
    <n v="10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n v="101"/>
    <b v="1"/>
    <s v="film &amp; video/television"/>
    <x v="0"/>
    <s v="television"/>
    <x v="21"/>
    <n v="109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n v="8"/>
    <b v="1"/>
    <s v="film &amp; video/television"/>
    <x v="0"/>
    <s v="television"/>
    <x v="22"/>
    <n v="117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n v="23"/>
    <b v="1"/>
    <s v="film &amp; video/television"/>
    <x v="0"/>
    <s v="television"/>
    <x v="23"/>
    <n v="119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n v="574"/>
    <b v="1"/>
    <s v="film &amp; video/television"/>
    <x v="0"/>
    <s v="television"/>
    <x v="24"/>
    <n v="109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n v="14"/>
    <b v="1"/>
    <s v="film &amp; video/television"/>
    <x v="0"/>
    <s v="television"/>
    <x v="25"/>
    <n v="133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n v="19"/>
    <b v="1"/>
    <s v="film &amp; video/television"/>
    <x v="0"/>
    <s v="television"/>
    <x v="26"/>
    <n v="155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n v="150"/>
    <b v="1"/>
    <s v="film &amp; video/television"/>
    <x v="0"/>
    <s v="television"/>
    <x v="27"/>
    <n v="112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n v="71"/>
    <b v="1"/>
    <s v="film &amp; video/television"/>
    <x v="0"/>
    <s v="television"/>
    <x v="28"/>
    <n v="10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n v="117"/>
    <b v="1"/>
    <s v="film &amp; video/television"/>
    <x v="0"/>
    <s v="television"/>
    <x v="29"/>
    <n v="123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n v="53"/>
    <b v="1"/>
    <s v="film &amp; video/television"/>
    <x v="0"/>
    <s v="television"/>
    <x v="30"/>
    <n v="101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n v="1"/>
    <b v="1"/>
    <s v="film &amp; video/television"/>
    <x v="0"/>
    <s v="television"/>
    <x v="31"/>
    <n v="100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n v="89"/>
    <b v="1"/>
    <s v="film &amp; video/television"/>
    <x v="0"/>
    <s v="television"/>
    <x v="32"/>
    <n v="100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n v="64"/>
    <b v="1"/>
    <s v="film &amp; video/television"/>
    <x v="0"/>
    <s v="television"/>
    <x v="33"/>
    <n v="102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n v="68"/>
    <b v="1"/>
    <s v="film &amp; video/television"/>
    <x v="0"/>
    <s v="television"/>
    <x v="34"/>
    <n v="130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n v="28"/>
    <b v="1"/>
    <s v="film &amp; video/television"/>
    <x v="0"/>
    <s v="television"/>
    <x v="35"/>
    <n v="167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n v="44"/>
    <b v="1"/>
    <s v="film &amp; video/television"/>
    <x v="0"/>
    <s v="television"/>
    <x v="36"/>
    <n v="142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n v="253"/>
    <b v="1"/>
    <s v="film &amp; video/television"/>
    <x v="0"/>
    <s v="television"/>
    <x v="37"/>
    <n v="183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n v="66"/>
    <b v="1"/>
    <s v="film &amp; video/television"/>
    <x v="0"/>
    <s v="television"/>
    <x v="38"/>
    <n v="110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n v="217"/>
    <b v="1"/>
    <s v="film &amp; video/television"/>
    <x v="0"/>
    <s v="television"/>
    <x v="39"/>
    <n v="131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n v="16"/>
    <b v="1"/>
    <s v="film &amp; video/television"/>
    <x v="0"/>
    <s v="television"/>
    <x v="40"/>
    <n v="101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n v="19"/>
    <b v="1"/>
    <s v="film &amp; video/television"/>
    <x v="0"/>
    <s v="television"/>
    <x v="41"/>
    <n v="100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n v="169"/>
    <b v="1"/>
    <s v="film &amp; video/television"/>
    <x v="0"/>
    <s v="television"/>
    <x v="42"/>
    <n v="1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n v="263"/>
    <b v="1"/>
    <s v="film &amp; video/television"/>
    <x v="0"/>
    <s v="television"/>
    <x v="43"/>
    <n v="309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n v="15"/>
    <b v="1"/>
    <s v="film &amp; video/television"/>
    <x v="0"/>
    <s v="television"/>
    <x v="44"/>
    <n v="100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n v="61"/>
    <b v="1"/>
    <s v="film &amp; video/television"/>
    <x v="0"/>
    <s v="television"/>
    <x v="45"/>
    <n v="120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n v="45"/>
    <b v="1"/>
    <s v="film &amp; video/television"/>
    <x v="0"/>
    <s v="television"/>
    <x v="46"/>
    <n v="10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n v="70"/>
    <b v="1"/>
    <s v="film &amp; video/television"/>
    <x v="0"/>
    <s v="television"/>
    <x v="47"/>
    <n v="108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n v="38"/>
    <b v="1"/>
    <s v="film &amp; video/television"/>
    <x v="0"/>
    <s v="television"/>
    <x v="48"/>
    <n v="108"/>
    <x v="0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n v="87"/>
    <b v="1"/>
    <s v="film &amp; video/television"/>
    <x v="0"/>
    <s v="television"/>
    <x v="49"/>
    <n v="100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n v="22"/>
    <b v="1"/>
    <s v="film &amp; video/television"/>
    <x v="0"/>
    <s v="television"/>
    <x v="50"/>
    <n v="1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n v="119"/>
    <b v="1"/>
    <s v="film &amp; video/television"/>
    <x v="0"/>
    <s v="television"/>
    <x v="51"/>
    <n v="128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n v="52"/>
    <b v="1"/>
    <s v="film &amp; video/television"/>
    <x v="0"/>
    <s v="television"/>
    <x v="52"/>
    <n v="116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n v="117"/>
    <b v="1"/>
    <s v="film &amp; video/television"/>
    <x v="0"/>
    <s v="television"/>
    <x v="53"/>
    <n v="11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n v="52"/>
    <b v="1"/>
    <s v="film &amp; video/television"/>
    <x v="0"/>
    <s v="television"/>
    <x v="54"/>
    <n v="1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n v="86"/>
    <b v="1"/>
    <s v="film &amp; video/television"/>
    <x v="0"/>
    <s v="television"/>
    <x v="55"/>
    <n v="129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n v="174"/>
    <b v="1"/>
    <s v="film &amp; video/television"/>
    <x v="0"/>
    <s v="television"/>
    <x v="56"/>
    <n v="107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n v="69"/>
    <b v="1"/>
    <s v="film &amp; video/television"/>
    <x v="0"/>
    <s v="television"/>
    <x v="57"/>
    <n v="102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n v="75"/>
    <b v="1"/>
    <s v="film &amp; video/television"/>
    <x v="0"/>
    <s v="television"/>
    <x v="58"/>
    <n v="103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n v="33"/>
    <b v="1"/>
    <s v="film &amp; video/television"/>
    <x v="0"/>
    <s v="television"/>
    <x v="59"/>
    <n v="10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n v="108"/>
    <b v="1"/>
    <s v="film &amp; video/shorts"/>
    <x v="0"/>
    <s v="shorts"/>
    <x v="60"/>
    <n v="103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n v="23"/>
    <b v="1"/>
    <s v="film &amp; video/shorts"/>
    <x v="0"/>
    <s v="shorts"/>
    <x v="61"/>
    <n v="148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n v="48"/>
    <b v="1"/>
    <s v="film &amp; video/shorts"/>
    <x v="0"/>
    <s v="shorts"/>
    <x v="62"/>
    <n v="155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n v="64"/>
    <b v="1"/>
    <s v="film &amp; video/shorts"/>
    <x v="0"/>
    <s v="shorts"/>
    <x v="63"/>
    <n v="114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n v="24"/>
    <b v="1"/>
    <s v="film &amp; video/shorts"/>
    <x v="0"/>
    <s v="shorts"/>
    <x v="64"/>
    <n v="173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n v="57"/>
    <b v="1"/>
    <s v="film &amp; video/shorts"/>
    <x v="0"/>
    <s v="shorts"/>
    <x v="65"/>
    <n v="108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n v="26"/>
    <b v="1"/>
    <s v="film &amp; video/shorts"/>
    <x v="0"/>
    <s v="shorts"/>
    <x v="66"/>
    <n v="119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n v="20"/>
    <b v="1"/>
    <s v="film &amp; video/shorts"/>
    <x v="0"/>
    <s v="shorts"/>
    <x v="67"/>
    <n v="116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n v="36"/>
    <b v="1"/>
    <s v="film &amp; video/shorts"/>
    <x v="0"/>
    <s v="shorts"/>
    <x v="68"/>
    <n v="127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n v="178"/>
    <b v="1"/>
    <s v="film &amp; video/shorts"/>
    <x v="0"/>
    <s v="shorts"/>
    <x v="69"/>
    <n v="111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n v="17"/>
    <b v="1"/>
    <s v="film &amp; video/shorts"/>
    <x v="0"/>
    <s v="shorts"/>
    <x v="70"/>
    <n v="127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n v="32"/>
    <b v="1"/>
    <s v="film &amp; video/shorts"/>
    <x v="0"/>
    <s v="shorts"/>
    <x v="71"/>
    <n v="124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n v="41"/>
    <b v="1"/>
    <s v="film &amp; video/shorts"/>
    <x v="0"/>
    <s v="shorts"/>
    <x v="72"/>
    <n v="108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n v="18"/>
    <b v="1"/>
    <s v="film &amp; video/shorts"/>
    <x v="0"/>
    <s v="shorts"/>
    <x v="73"/>
    <n v="1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n v="29"/>
    <b v="1"/>
    <s v="film &amp; video/shorts"/>
    <x v="0"/>
    <s v="shorts"/>
    <x v="74"/>
    <n v="113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n v="47"/>
    <b v="1"/>
    <s v="film &amp; video/shorts"/>
    <x v="0"/>
    <s v="shorts"/>
    <x v="75"/>
    <n v="115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n v="15"/>
    <b v="1"/>
    <s v="film &amp; video/shorts"/>
    <x v="0"/>
    <s v="shorts"/>
    <x v="76"/>
    <n v="153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n v="26"/>
    <b v="1"/>
    <s v="film &amp; video/shorts"/>
    <x v="0"/>
    <s v="shorts"/>
    <x v="77"/>
    <n v="393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n v="35"/>
    <b v="1"/>
    <s v="film &amp; video/shorts"/>
    <x v="0"/>
    <s v="shorts"/>
    <x v="78"/>
    <n v="2702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n v="41"/>
    <b v="1"/>
    <s v="film &amp; video/shorts"/>
    <x v="0"/>
    <s v="shorts"/>
    <x v="79"/>
    <n v="127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n v="47"/>
    <b v="1"/>
    <s v="film &amp; video/shorts"/>
    <x v="0"/>
    <s v="shorts"/>
    <x v="80"/>
    <n v="107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n v="28"/>
    <b v="1"/>
    <s v="film &amp; video/shorts"/>
    <x v="0"/>
    <s v="shorts"/>
    <x v="81"/>
    <n v="198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n v="100"/>
    <b v="1"/>
    <s v="film &amp; video/shorts"/>
    <x v="0"/>
    <s v="shorts"/>
    <x v="82"/>
    <n v="100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n v="13"/>
    <b v="1"/>
    <s v="film &amp; video/shorts"/>
    <x v="0"/>
    <s v="shorts"/>
    <x v="83"/>
    <n v="10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n v="7"/>
    <b v="1"/>
    <s v="film &amp; video/shorts"/>
    <x v="0"/>
    <s v="shorts"/>
    <x v="84"/>
    <n v="100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n v="21"/>
    <b v="1"/>
    <s v="film &amp; video/shorts"/>
    <x v="0"/>
    <s v="shorts"/>
    <x v="85"/>
    <n v="126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n v="17"/>
    <b v="1"/>
    <s v="film &amp; video/shorts"/>
    <x v="0"/>
    <s v="shorts"/>
    <x v="86"/>
    <n v="10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n v="25"/>
    <b v="1"/>
    <s v="film &amp; video/shorts"/>
    <x v="0"/>
    <s v="shorts"/>
    <x v="87"/>
    <n v="105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n v="60"/>
    <b v="1"/>
    <s v="film &amp; video/shorts"/>
    <x v="0"/>
    <s v="shorts"/>
    <x v="88"/>
    <n v="103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n v="56"/>
    <b v="1"/>
    <s v="film &amp; video/shorts"/>
    <x v="0"/>
    <s v="shorts"/>
    <x v="89"/>
    <n v="115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n v="16"/>
    <b v="1"/>
    <s v="film &amp; video/shorts"/>
    <x v="0"/>
    <s v="shorts"/>
    <x v="90"/>
    <n v="10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n v="46"/>
    <b v="1"/>
    <s v="film &amp; video/shorts"/>
    <x v="0"/>
    <s v="shorts"/>
    <x v="91"/>
    <n v="120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n v="43"/>
    <b v="1"/>
    <s v="film &amp; video/shorts"/>
    <x v="0"/>
    <s v="shorts"/>
    <x v="92"/>
    <n v="105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n v="15"/>
    <b v="1"/>
    <s v="film &amp; video/shorts"/>
    <x v="0"/>
    <s v="shorts"/>
    <x v="93"/>
    <n v="111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n v="12"/>
    <b v="1"/>
    <s v="film &amp; video/shorts"/>
    <x v="0"/>
    <s v="shorts"/>
    <x v="94"/>
    <n v="104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n v="21"/>
    <b v="1"/>
    <s v="film &amp; video/shorts"/>
    <x v="0"/>
    <s v="shorts"/>
    <x v="95"/>
    <n v="13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n v="34"/>
    <b v="1"/>
    <s v="film &amp; video/shorts"/>
    <x v="0"/>
    <s v="shorts"/>
    <x v="96"/>
    <n v="115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n v="8"/>
    <b v="1"/>
    <s v="film &amp; video/shorts"/>
    <x v="0"/>
    <s v="shorts"/>
    <x v="97"/>
    <n v="106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n v="60"/>
    <b v="1"/>
    <s v="film &amp; video/shorts"/>
    <x v="0"/>
    <s v="shorts"/>
    <x v="98"/>
    <n v="106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n v="39"/>
    <b v="1"/>
    <s v="film &amp; video/shorts"/>
    <x v="0"/>
    <s v="shorts"/>
    <x v="99"/>
    <n v="106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n v="26"/>
    <b v="1"/>
    <s v="film &amp; video/shorts"/>
    <x v="0"/>
    <s v="shorts"/>
    <x v="100"/>
    <n v="100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n v="35"/>
    <b v="1"/>
    <s v="film &amp; video/shorts"/>
    <x v="0"/>
    <s v="shorts"/>
    <x v="101"/>
    <n v="100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n v="65"/>
    <b v="1"/>
    <s v="film &amp; video/shorts"/>
    <x v="0"/>
    <s v="shorts"/>
    <x v="102"/>
    <n v="128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n v="49"/>
    <b v="1"/>
    <s v="film &amp; video/shorts"/>
    <x v="0"/>
    <s v="shorts"/>
    <x v="103"/>
    <n v="105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n v="10"/>
    <b v="1"/>
    <s v="film &amp; video/shorts"/>
    <x v="0"/>
    <s v="shorts"/>
    <x v="104"/>
    <n v="12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n v="60"/>
    <b v="1"/>
    <s v="film &amp; video/shorts"/>
    <x v="0"/>
    <s v="shorts"/>
    <x v="105"/>
    <n v="107"/>
    <x v="2"/>
  </r>
  <r>
    <n v="106"/>
    <s v="LOST WEEKEND"/>
    <s v="A Boy. A Girl. A Car. A Serial Killer."/>
    <x v="10"/>
    <n v="5025"/>
    <x v="0"/>
    <s v="US"/>
    <s v="USD"/>
    <n v="1333391901"/>
    <x v="106"/>
    <b v="0"/>
    <n v="27"/>
    <b v="1"/>
    <s v="film &amp; video/shorts"/>
    <x v="0"/>
    <s v="shorts"/>
    <x v="106"/>
    <n v="10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n v="69"/>
    <b v="1"/>
    <s v="film &amp; video/shorts"/>
    <x v="0"/>
    <s v="shorts"/>
    <x v="107"/>
    <n v="102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n v="47"/>
    <b v="1"/>
    <s v="film &amp; video/shorts"/>
    <x v="0"/>
    <s v="shorts"/>
    <x v="108"/>
    <n v="247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n v="47"/>
    <b v="1"/>
    <s v="film &amp; video/shorts"/>
    <x v="0"/>
    <s v="shorts"/>
    <x v="109"/>
    <n v="220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n v="26"/>
    <b v="1"/>
    <s v="film &amp; video/shorts"/>
    <x v="0"/>
    <s v="shorts"/>
    <x v="110"/>
    <n v="131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n v="53"/>
    <b v="1"/>
    <s v="film &amp; video/shorts"/>
    <x v="0"/>
    <s v="shorts"/>
    <x v="111"/>
    <n v="155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n v="81"/>
    <b v="1"/>
    <s v="film &amp; video/shorts"/>
    <x v="0"/>
    <s v="shorts"/>
    <x v="112"/>
    <n v="104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n v="78"/>
    <b v="1"/>
    <s v="film &amp; video/shorts"/>
    <x v="0"/>
    <s v="shorts"/>
    <x v="113"/>
    <n v="141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n v="35"/>
    <b v="1"/>
    <s v="film &amp; video/shorts"/>
    <x v="0"/>
    <s v="shorts"/>
    <x v="114"/>
    <n v="103"/>
    <x v="6"/>
  </r>
  <r>
    <n v="115"/>
    <s v="The World's Greatest Lover"/>
    <s v="Never judge a book (or a lover) by their cover."/>
    <x v="52"/>
    <n v="632"/>
    <x v="0"/>
    <s v="US"/>
    <s v="USD"/>
    <n v="1328377444"/>
    <x v="115"/>
    <b v="0"/>
    <n v="22"/>
    <b v="1"/>
    <s v="film &amp; video/shorts"/>
    <x v="0"/>
    <s v="shorts"/>
    <x v="115"/>
    <n v="140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n v="57"/>
    <b v="1"/>
    <s v="film &amp; video/shorts"/>
    <x v="0"/>
    <s v="shorts"/>
    <x v="116"/>
    <n v="114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n v="27"/>
    <b v="1"/>
    <s v="film &amp; video/shorts"/>
    <x v="0"/>
    <s v="shorts"/>
    <x v="117"/>
    <n v="100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n v="39"/>
    <b v="1"/>
    <s v="film &amp; video/shorts"/>
    <x v="0"/>
    <s v="shorts"/>
    <x v="118"/>
    <n v="113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n v="37"/>
    <b v="1"/>
    <s v="film &amp; video/shorts"/>
    <x v="0"/>
    <s v="shorts"/>
    <x v="119"/>
    <n v="105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n v="1"/>
    <b v="0"/>
    <s v="film &amp; video/science fiction"/>
    <x v="0"/>
    <s v="science fiction"/>
    <x v="120"/>
    <n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n v="1"/>
    <b v="0"/>
    <s v="film &amp; video/science fiction"/>
    <x v="0"/>
    <s v="science fiction"/>
    <x v="121"/>
    <n v="0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n v="0"/>
    <b v="0"/>
    <s v="film &amp; video/science fiction"/>
    <x v="0"/>
    <s v="science fiction"/>
    <x v="122"/>
    <n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n v="6"/>
    <b v="0"/>
    <s v="film &amp; video/science fiction"/>
    <x v="0"/>
    <s v="science fiction"/>
    <x v="123"/>
    <n v="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n v="0"/>
    <b v="0"/>
    <s v="film &amp; video/science fiction"/>
    <x v="0"/>
    <s v="science fiction"/>
    <x v="124"/>
    <n v="0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n v="6"/>
    <b v="0"/>
    <s v="film &amp; video/science fiction"/>
    <x v="0"/>
    <s v="science fiction"/>
    <x v="125"/>
    <n v="14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n v="13"/>
    <b v="0"/>
    <s v="film &amp; video/science fiction"/>
    <x v="0"/>
    <s v="science fiction"/>
    <x v="126"/>
    <n v="6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n v="4"/>
    <b v="0"/>
    <s v="film &amp; video/science fiction"/>
    <x v="0"/>
    <s v="science fiction"/>
    <x v="127"/>
    <n v="2"/>
    <x v="0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n v="6"/>
    <b v="0"/>
    <s v="film &amp; video/science fiction"/>
    <x v="0"/>
    <s v="science fiction"/>
    <x v="128"/>
    <n v="2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n v="0"/>
    <b v="0"/>
    <s v="film &amp; video/science fiction"/>
    <x v="0"/>
    <s v="science fiction"/>
    <x v="129"/>
    <n v="0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n v="0"/>
    <b v="0"/>
    <s v="film &amp; video/science fiction"/>
    <x v="0"/>
    <s v="science fiction"/>
    <x v="130"/>
    <n v="0"/>
    <x v="3"/>
  </r>
  <r>
    <n v="131"/>
    <s v="I (Canceled)"/>
    <s v="I"/>
    <x v="38"/>
    <n v="0"/>
    <x v="1"/>
    <s v="US"/>
    <s v="USD"/>
    <n v="1467763200"/>
    <x v="131"/>
    <b v="0"/>
    <n v="0"/>
    <b v="0"/>
    <s v="film &amp; video/science fiction"/>
    <x v="0"/>
    <s v="science fiction"/>
    <x v="131"/>
    <n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n v="81"/>
    <b v="0"/>
    <s v="film &amp; video/science fiction"/>
    <x v="0"/>
    <s v="science fiction"/>
    <x v="132"/>
    <n v="10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n v="0"/>
    <b v="0"/>
    <s v="film &amp; video/science fiction"/>
    <x v="0"/>
    <s v="science fiction"/>
    <x v="133"/>
    <n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n v="0"/>
    <b v="0"/>
    <s v="film &amp; video/science fiction"/>
    <x v="0"/>
    <s v="science fiction"/>
    <x v="134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n v="5"/>
    <b v="0"/>
    <s v="film &amp; video/science fiction"/>
    <x v="0"/>
    <s v="science fiction"/>
    <x v="135"/>
    <n v="13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n v="0"/>
    <b v="0"/>
    <s v="film &amp; video/science fiction"/>
    <x v="0"/>
    <s v="science fiction"/>
    <x v="136"/>
    <n v="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n v="0"/>
    <b v="0"/>
    <s v="film &amp; video/science fiction"/>
    <x v="0"/>
    <s v="science fiction"/>
    <x v="137"/>
    <n v="0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n v="58"/>
    <b v="0"/>
    <s v="film &amp; video/science fiction"/>
    <x v="0"/>
    <s v="science fiction"/>
    <x v="138"/>
    <n v="3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n v="1"/>
    <b v="0"/>
    <s v="film &amp; video/science fiction"/>
    <x v="0"/>
    <s v="science fiction"/>
    <x v="139"/>
    <n v="100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n v="0"/>
    <b v="0"/>
    <s v="film &amp; video/science fiction"/>
    <x v="0"/>
    <s v="science fiction"/>
    <x v="140"/>
    <n v="0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n v="28"/>
    <b v="0"/>
    <s v="film &amp; video/science fiction"/>
    <x v="0"/>
    <s v="science fiction"/>
    <x v="141"/>
    <n v="11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n v="1"/>
    <b v="0"/>
    <s v="film &amp; video/science fiction"/>
    <x v="0"/>
    <s v="science fiction"/>
    <x v="142"/>
    <n v="0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n v="0"/>
    <b v="0"/>
    <s v="film &amp; video/science fiction"/>
    <x v="0"/>
    <s v="science fiction"/>
    <x v="143"/>
    <n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n v="37"/>
    <b v="0"/>
    <s v="film &amp; video/science fiction"/>
    <x v="0"/>
    <s v="science fiction"/>
    <x v="144"/>
    <n v="28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n v="9"/>
    <b v="0"/>
    <s v="film &amp; video/science fiction"/>
    <x v="0"/>
    <s v="science fiction"/>
    <x v="145"/>
    <n v="8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n v="3"/>
    <b v="0"/>
    <s v="film &amp; video/science fiction"/>
    <x v="0"/>
    <s v="science fiction"/>
    <x v="146"/>
    <n v="1"/>
    <x v="2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n v="0"/>
    <b v="0"/>
    <s v="film &amp; video/science fiction"/>
    <x v="0"/>
    <s v="science fiction"/>
    <x v="147"/>
    <n v="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n v="2"/>
    <b v="0"/>
    <s v="film &amp; video/science fiction"/>
    <x v="0"/>
    <s v="science fiction"/>
    <x v="148"/>
    <n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n v="6"/>
    <b v="0"/>
    <s v="film &amp; video/science fiction"/>
    <x v="0"/>
    <s v="science fiction"/>
    <x v="149"/>
    <n v="1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n v="67"/>
    <b v="0"/>
    <s v="film &amp; video/science fiction"/>
    <x v="0"/>
    <s v="science fiction"/>
    <x v="150"/>
    <n v="23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n v="5"/>
    <b v="0"/>
    <s v="film &amp; video/science fiction"/>
    <x v="0"/>
    <s v="science fiction"/>
    <x v="151"/>
    <n v="0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n v="2"/>
    <b v="0"/>
    <s v="film &amp; video/science fiction"/>
    <x v="0"/>
    <s v="science fiction"/>
    <x v="152"/>
    <n v="0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n v="10"/>
    <b v="0"/>
    <s v="film &amp; video/science fiction"/>
    <x v="0"/>
    <s v="science fiction"/>
    <x v="153"/>
    <n v="1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n v="3"/>
    <b v="0"/>
    <s v="film &amp; video/science fiction"/>
    <x v="0"/>
    <s v="science fiction"/>
    <x v="154"/>
    <n v="3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n v="4"/>
    <b v="0"/>
    <s v="film &amp; video/science fiction"/>
    <x v="0"/>
    <s v="science fiction"/>
    <x v="155"/>
    <n v="0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n v="15"/>
    <b v="0"/>
    <s v="film &amp; video/science fiction"/>
    <x v="0"/>
    <s v="science fiction"/>
    <x v="156"/>
    <n v="5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n v="2"/>
    <b v="0"/>
    <s v="film &amp; video/science fiction"/>
    <x v="0"/>
    <s v="science fiction"/>
    <x v="157"/>
    <n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n v="0"/>
    <b v="0"/>
    <s v="film &amp; video/science fiction"/>
    <x v="0"/>
    <s v="science fiction"/>
    <x v="158"/>
    <n v="0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n v="1"/>
    <b v="0"/>
    <s v="film &amp; video/science fiction"/>
    <x v="0"/>
    <s v="science fiction"/>
    <x v="159"/>
    <n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n v="0"/>
    <b v="0"/>
    <s v="film &amp; video/drama"/>
    <x v="0"/>
    <s v="drama"/>
    <x v="160"/>
    <n v="0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n v="1"/>
    <b v="0"/>
    <s v="film &amp; video/drama"/>
    <x v="0"/>
    <s v="drama"/>
    <x v="161"/>
    <n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n v="10"/>
    <b v="0"/>
    <s v="film &amp; video/drama"/>
    <x v="0"/>
    <s v="drama"/>
    <x v="162"/>
    <n v="16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n v="0"/>
    <b v="0"/>
    <s v="film &amp; video/drama"/>
    <x v="0"/>
    <s v="drama"/>
    <x v="163"/>
    <n v="0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n v="7"/>
    <b v="0"/>
    <s v="film &amp; video/drama"/>
    <x v="0"/>
    <s v="drama"/>
    <x v="164"/>
    <n v="1"/>
    <x v="3"/>
  </r>
  <r>
    <n v="165"/>
    <s v="NET"/>
    <s v="A teacher. A boy. The beach and a heatwave that drove them all insane."/>
    <x v="73"/>
    <n v="0"/>
    <x v="2"/>
    <s v="GB"/>
    <s v="GBP"/>
    <n v="1452613724"/>
    <x v="165"/>
    <b v="0"/>
    <n v="0"/>
    <b v="0"/>
    <s v="film &amp; video/drama"/>
    <x v="0"/>
    <s v="drama"/>
    <x v="165"/>
    <n v="0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n v="1"/>
    <b v="0"/>
    <s v="film &amp; video/drama"/>
    <x v="0"/>
    <s v="drama"/>
    <x v="166"/>
    <n v="60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n v="2"/>
    <b v="0"/>
    <s v="film &amp; video/drama"/>
    <x v="0"/>
    <s v="drama"/>
    <x v="167"/>
    <n v="0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n v="3"/>
    <b v="0"/>
    <s v="film &amp; video/drama"/>
    <x v="0"/>
    <s v="drama"/>
    <x v="168"/>
    <n v="4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n v="10"/>
    <b v="0"/>
    <s v="film &amp; video/drama"/>
    <x v="0"/>
    <s v="drama"/>
    <x v="169"/>
    <n v="22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n v="10"/>
    <b v="0"/>
    <s v="film &amp; video/drama"/>
    <x v="0"/>
    <s v="drama"/>
    <x v="170"/>
    <n v="3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n v="1"/>
    <b v="0"/>
    <s v="film &amp; video/drama"/>
    <x v="0"/>
    <s v="drama"/>
    <x v="171"/>
    <n v="0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n v="0"/>
    <b v="0"/>
    <s v="film &amp; video/drama"/>
    <x v="0"/>
    <s v="drama"/>
    <x v="172"/>
    <n v="0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n v="0"/>
    <b v="0"/>
    <s v="film &amp; video/drama"/>
    <x v="0"/>
    <s v="drama"/>
    <x v="173"/>
    <n v="0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n v="0"/>
    <b v="0"/>
    <s v="film &amp; video/drama"/>
    <x v="0"/>
    <s v="drama"/>
    <x v="174"/>
    <n v="0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n v="26"/>
    <b v="0"/>
    <s v="film &amp; video/drama"/>
    <x v="0"/>
    <s v="drama"/>
    <x v="175"/>
    <n v="6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n v="0"/>
    <b v="0"/>
    <s v="film &amp; video/drama"/>
    <x v="0"/>
    <s v="drama"/>
    <x v="176"/>
    <n v="0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n v="7"/>
    <b v="0"/>
    <s v="film &amp; video/drama"/>
    <x v="0"/>
    <s v="drama"/>
    <x v="177"/>
    <n v="40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n v="0"/>
    <b v="0"/>
    <s v="film &amp; video/drama"/>
    <x v="0"/>
    <s v="drama"/>
    <x v="178"/>
    <n v="0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n v="2"/>
    <b v="0"/>
    <s v="film &amp; video/drama"/>
    <x v="0"/>
    <s v="drama"/>
    <x v="179"/>
    <n v="20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n v="13"/>
    <b v="0"/>
    <s v="film &amp; video/drama"/>
    <x v="0"/>
    <s v="drama"/>
    <x v="180"/>
    <n v="33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n v="4"/>
    <b v="0"/>
    <s v="film &amp; video/drama"/>
    <x v="0"/>
    <s v="drama"/>
    <x v="181"/>
    <n v="21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n v="0"/>
    <b v="0"/>
    <s v="film &amp; video/drama"/>
    <x v="0"/>
    <s v="drama"/>
    <x v="182"/>
    <n v="0"/>
    <x v="2"/>
  </r>
  <r>
    <n v="183"/>
    <s v="Three Little Words"/>
    <s v="Don't kill me until I meet my Dad"/>
    <x v="78"/>
    <n v="4482"/>
    <x v="2"/>
    <s v="GB"/>
    <s v="GBP"/>
    <n v="1417033610"/>
    <x v="183"/>
    <b v="0"/>
    <n v="12"/>
    <b v="0"/>
    <s v="film &amp; video/drama"/>
    <x v="0"/>
    <s v="drama"/>
    <x v="183"/>
    <n v="36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n v="2"/>
    <b v="0"/>
    <s v="film &amp; video/drama"/>
    <x v="0"/>
    <s v="drama"/>
    <x v="184"/>
    <n v="3"/>
    <x v="3"/>
  </r>
  <r>
    <n v="185"/>
    <s v="BLANK Short Movie"/>
    <s v="Love has no boundaries!"/>
    <x v="79"/>
    <n v="2200"/>
    <x v="2"/>
    <s v="NO"/>
    <s v="NOK"/>
    <n v="1471557139"/>
    <x v="185"/>
    <b v="0"/>
    <n v="10"/>
    <b v="0"/>
    <s v="film &amp; video/drama"/>
    <x v="0"/>
    <s v="drama"/>
    <x v="185"/>
    <n v="6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n v="0"/>
    <b v="0"/>
    <s v="film &amp; video/drama"/>
    <x v="0"/>
    <s v="drama"/>
    <x v="186"/>
    <n v="0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n v="5"/>
    <b v="0"/>
    <s v="film &amp; video/drama"/>
    <x v="0"/>
    <s v="drama"/>
    <x v="187"/>
    <n v="16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n v="0"/>
    <b v="0"/>
    <s v="film &amp; video/drama"/>
    <x v="0"/>
    <s v="drama"/>
    <x v="188"/>
    <n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n v="5"/>
    <b v="0"/>
    <s v="film &amp; video/drama"/>
    <x v="0"/>
    <s v="drama"/>
    <x v="189"/>
    <n v="0"/>
    <x v="2"/>
  </r>
  <r>
    <n v="190"/>
    <s v="REGIONRAT, the movie"/>
    <s v="Because hope can be a 4 letter word"/>
    <x v="14"/>
    <n v="50"/>
    <x v="2"/>
    <s v="US"/>
    <s v="USD"/>
    <n v="1466091446"/>
    <x v="190"/>
    <b v="0"/>
    <n v="1"/>
    <b v="0"/>
    <s v="film &amp; video/drama"/>
    <x v="0"/>
    <s v="drama"/>
    <x v="190"/>
    <n v="0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n v="3"/>
    <b v="0"/>
    <s v="film &amp; video/drama"/>
    <x v="0"/>
    <s v="drama"/>
    <x v="191"/>
    <n v="5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n v="3"/>
    <b v="0"/>
    <s v="film &amp; video/drama"/>
    <x v="0"/>
    <s v="drama"/>
    <x v="192"/>
    <n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n v="0"/>
    <b v="0"/>
    <s v="film &amp; video/drama"/>
    <x v="0"/>
    <s v="drama"/>
    <x v="193"/>
    <n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n v="3"/>
    <b v="0"/>
    <s v="film &amp; video/drama"/>
    <x v="0"/>
    <s v="drama"/>
    <x v="194"/>
    <n v="0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n v="0"/>
    <b v="0"/>
    <s v="film &amp; video/drama"/>
    <x v="0"/>
    <s v="drama"/>
    <x v="195"/>
    <n v="0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n v="19"/>
    <b v="0"/>
    <s v="film &amp; video/drama"/>
    <x v="0"/>
    <s v="drama"/>
    <x v="196"/>
    <n v="42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n v="8"/>
    <b v="0"/>
    <s v="film &amp; video/drama"/>
    <x v="0"/>
    <s v="drama"/>
    <x v="197"/>
    <n v="10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n v="6"/>
    <b v="0"/>
    <s v="film &amp; video/drama"/>
    <x v="0"/>
    <s v="drama"/>
    <x v="198"/>
    <n v="1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n v="0"/>
    <b v="0"/>
    <s v="film &amp; video/drama"/>
    <x v="0"/>
    <s v="drama"/>
    <x v="199"/>
    <n v="0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n v="18"/>
    <b v="0"/>
    <s v="film &amp; video/drama"/>
    <x v="0"/>
    <s v="drama"/>
    <x v="200"/>
    <n v="26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n v="7"/>
    <b v="0"/>
    <s v="film &amp; video/drama"/>
    <x v="0"/>
    <s v="drama"/>
    <x v="201"/>
    <n v="58"/>
    <x v="0"/>
  </r>
  <r>
    <n v="202"/>
    <s v="Modern Gangsters"/>
    <s v="new web series created by jonney terry"/>
    <x v="12"/>
    <n v="0"/>
    <x v="2"/>
    <s v="US"/>
    <s v="USD"/>
    <n v="1444337940"/>
    <x v="202"/>
    <b v="0"/>
    <n v="0"/>
    <b v="0"/>
    <s v="film &amp; video/drama"/>
    <x v="0"/>
    <s v="drama"/>
    <x v="202"/>
    <n v="0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n v="8"/>
    <b v="0"/>
    <s v="film &amp; video/drama"/>
    <x v="0"/>
    <s v="drama"/>
    <x v="203"/>
    <n v="3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n v="1293"/>
    <b v="0"/>
    <s v="film &amp; video/drama"/>
    <x v="0"/>
    <s v="drama"/>
    <x v="204"/>
    <n v="51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n v="17"/>
    <b v="0"/>
    <s v="film &amp; video/drama"/>
    <x v="0"/>
    <s v="drama"/>
    <x v="205"/>
    <n v="16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n v="0"/>
    <b v="0"/>
    <s v="film &amp; video/drama"/>
    <x v="0"/>
    <s v="drama"/>
    <x v="206"/>
    <n v="0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n v="13"/>
    <b v="0"/>
    <s v="film &amp; video/drama"/>
    <x v="0"/>
    <s v="drama"/>
    <x v="207"/>
    <n v="15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n v="0"/>
    <b v="0"/>
    <s v="film &amp; video/drama"/>
    <x v="0"/>
    <s v="drama"/>
    <x v="208"/>
    <n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n v="0"/>
    <b v="0"/>
    <s v="film &amp; video/drama"/>
    <x v="0"/>
    <s v="drama"/>
    <x v="209"/>
    <n v="0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n v="33"/>
    <b v="0"/>
    <s v="film &amp; video/drama"/>
    <x v="0"/>
    <s v="drama"/>
    <x v="210"/>
    <n v="25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n v="12"/>
    <b v="0"/>
    <s v="film &amp; video/drama"/>
    <x v="0"/>
    <s v="drama"/>
    <x v="211"/>
    <n v="45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n v="1"/>
    <b v="0"/>
    <s v="film &amp; video/drama"/>
    <x v="0"/>
    <s v="drama"/>
    <x v="212"/>
    <n v="0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n v="1"/>
    <b v="0"/>
    <s v="film &amp; video/drama"/>
    <x v="0"/>
    <s v="drama"/>
    <x v="213"/>
    <n v="0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n v="1"/>
    <b v="0"/>
    <s v="film &amp; video/drama"/>
    <x v="0"/>
    <s v="drama"/>
    <x v="214"/>
    <n v="0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n v="1"/>
    <b v="0"/>
    <s v="film &amp; video/drama"/>
    <x v="0"/>
    <s v="drama"/>
    <x v="215"/>
    <n v="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n v="84"/>
    <b v="0"/>
    <s v="film &amp; video/drama"/>
    <x v="0"/>
    <s v="drama"/>
    <x v="216"/>
    <n v="56"/>
    <x v="0"/>
  </r>
  <r>
    <n v="217"/>
    <s v="Bitch"/>
    <s v="A roadmovie by paw"/>
    <x v="57"/>
    <n v="11943"/>
    <x v="2"/>
    <s v="SE"/>
    <s v="SEK"/>
    <n v="1419780149"/>
    <x v="217"/>
    <b v="0"/>
    <n v="38"/>
    <b v="0"/>
    <s v="film &amp; video/drama"/>
    <x v="0"/>
    <s v="drama"/>
    <x v="217"/>
    <n v="12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n v="1"/>
    <b v="0"/>
    <s v="film &amp; video/drama"/>
    <x v="0"/>
    <s v="drama"/>
    <x v="218"/>
    <n v="2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n v="76"/>
    <b v="0"/>
    <s v="film &amp; video/drama"/>
    <x v="0"/>
    <s v="drama"/>
    <x v="219"/>
    <n v="18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n v="3"/>
    <b v="0"/>
    <s v="film &amp; video/drama"/>
    <x v="0"/>
    <s v="drama"/>
    <x v="220"/>
    <n v="1"/>
    <x v="0"/>
  </r>
  <r>
    <n v="221"/>
    <s v="Archetypes"/>
    <s v="Film about Schizophrenia with Surreal Twists!"/>
    <x v="63"/>
    <n v="0"/>
    <x v="2"/>
    <s v="US"/>
    <s v="USD"/>
    <n v="1427569564"/>
    <x v="221"/>
    <b v="0"/>
    <n v="0"/>
    <b v="0"/>
    <s v="film &amp; video/drama"/>
    <x v="0"/>
    <s v="drama"/>
    <x v="221"/>
    <n v="0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n v="2"/>
    <b v="0"/>
    <s v="film &amp; video/drama"/>
    <x v="0"/>
    <s v="drama"/>
    <x v="222"/>
    <n v="13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n v="0"/>
    <b v="0"/>
    <s v="film &amp; video/drama"/>
    <x v="0"/>
    <s v="drama"/>
    <x v="223"/>
    <n v="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n v="0"/>
    <b v="0"/>
    <s v="film &amp; video/drama"/>
    <x v="0"/>
    <s v="drama"/>
    <x v="224"/>
    <n v="0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n v="0"/>
    <b v="0"/>
    <s v="film &amp; video/drama"/>
    <x v="0"/>
    <s v="drama"/>
    <x v="225"/>
    <n v="0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n v="2"/>
    <b v="0"/>
    <s v="film &amp; video/drama"/>
    <x v="0"/>
    <s v="drama"/>
    <x v="226"/>
    <n v="1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n v="0"/>
    <b v="0"/>
    <s v="film &amp; video/drama"/>
    <x v="0"/>
    <s v="drama"/>
    <x v="227"/>
    <n v="0"/>
    <x v="0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n v="0"/>
    <b v="0"/>
    <s v="film &amp; video/drama"/>
    <x v="0"/>
    <s v="drama"/>
    <x v="228"/>
    <n v="0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n v="0"/>
    <b v="0"/>
    <s v="film &amp; video/drama"/>
    <x v="0"/>
    <s v="drama"/>
    <x v="229"/>
    <n v="0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n v="2"/>
    <b v="0"/>
    <s v="film &amp; video/drama"/>
    <x v="0"/>
    <s v="drama"/>
    <x v="230"/>
    <n v="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n v="0"/>
    <b v="0"/>
    <s v="film &amp; video/drama"/>
    <x v="0"/>
    <s v="drama"/>
    <x v="231"/>
    <n v="0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n v="7"/>
    <b v="0"/>
    <s v="film &amp; video/drama"/>
    <x v="0"/>
    <s v="drama"/>
    <x v="232"/>
    <n v="3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n v="0"/>
    <b v="0"/>
    <s v="film &amp; video/drama"/>
    <x v="0"/>
    <s v="drama"/>
    <x v="233"/>
    <n v="0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n v="5"/>
    <b v="0"/>
    <s v="film &amp; video/drama"/>
    <x v="0"/>
    <s v="drama"/>
    <x v="234"/>
    <n v="40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n v="0"/>
    <b v="0"/>
    <s v="film &amp; video/drama"/>
    <x v="0"/>
    <s v="drama"/>
    <x v="235"/>
    <n v="0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n v="0"/>
    <b v="0"/>
    <s v="film &amp; video/drama"/>
    <x v="0"/>
    <s v="drama"/>
    <x v="236"/>
    <n v="0"/>
    <x v="0"/>
  </r>
  <r>
    <n v="237"/>
    <s v="Making The Choice"/>
    <s v="Making The Choice is a christian short film series."/>
    <x v="36"/>
    <n v="50"/>
    <x v="2"/>
    <s v="US"/>
    <s v="USD"/>
    <n v="1457445069"/>
    <x v="237"/>
    <b v="0"/>
    <n v="1"/>
    <b v="0"/>
    <s v="film &amp; video/drama"/>
    <x v="0"/>
    <s v="drama"/>
    <x v="237"/>
    <n v="0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n v="0"/>
    <b v="0"/>
    <s v="film &amp; video/drama"/>
    <x v="0"/>
    <s v="drama"/>
    <x v="238"/>
    <n v="0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n v="5"/>
    <b v="0"/>
    <s v="film &amp; video/drama"/>
    <x v="0"/>
    <s v="drama"/>
    <x v="239"/>
    <n v="25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n v="137"/>
    <b v="1"/>
    <s v="film &amp; video/documentary"/>
    <x v="0"/>
    <s v="documentary"/>
    <x v="240"/>
    <n v="108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n v="376"/>
    <b v="1"/>
    <s v="film &amp; video/documentary"/>
    <x v="0"/>
    <s v="documentary"/>
    <x v="241"/>
    <n v="113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n v="202"/>
    <b v="1"/>
    <s v="film &amp; video/documentary"/>
    <x v="0"/>
    <s v="documentary"/>
    <x v="242"/>
    <n v="113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n v="328"/>
    <b v="1"/>
    <s v="film &amp; video/documentary"/>
    <x v="0"/>
    <s v="documentary"/>
    <x v="243"/>
    <n v="103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n v="84"/>
    <b v="1"/>
    <s v="film &amp; video/documentary"/>
    <x v="0"/>
    <s v="documentary"/>
    <x v="244"/>
    <n v="11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n v="96"/>
    <b v="1"/>
    <s v="film &amp; video/documentary"/>
    <x v="0"/>
    <s v="documentary"/>
    <x v="245"/>
    <n v="104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n v="223"/>
    <b v="1"/>
    <s v="film &amp; video/documentary"/>
    <x v="0"/>
    <s v="documentary"/>
    <x v="246"/>
    <n v="30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n v="62"/>
    <b v="1"/>
    <s v="film &amp; video/documentary"/>
    <x v="0"/>
    <s v="documentary"/>
    <x v="247"/>
    <n v="134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n v="146"/>
    <b v="1"/>
    <s v="film &amp; video/documentary"/>
    <x v="0"/>
    <s v="documentary"/>
    <x v="248"/>
    <n v="101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n v="235"/>
    <b v="1"/>
    <s v="film &amp; video/documentary"/>
    <x v="0"/>
    <s v="documentary"/>
    <x v="249"/>
    <n v="113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n v="437"/>
    <b v="1"/>
    <s v="film &amp; video/documentary"/>
    <x v="0"/>
    <s v="documentary"/>
    <x v="250"/>
    <n v="106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n v="77"/>
    <b v="1"/>
    <s v="film &amp; video/documentary"/>
    <x v="0"/>
    <s v="documentary"/>
    <x v="251"/>
    <n v="126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n v="108"/>
    <b v="1"/>
    <s v="film &amp; video/documentary"/>
    <x v="0"/>
    <s v="documentary"/>
    <x v="252"/>
    <n v="185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n v="7"/>
    <b v="1"/>
    <s v="film &amp; video/documentary"/>
    <x v="0"/>
    <s v="documentary"/>
    <x v="253"/>
    <n v="101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n v="314"/>
    <b v="1"/>
    <s v="film &amp; video/documentary"/>
    <x v="0"/>
    <s v="documentary"/>
    <x v="254"/>
    <n v="117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n v="188"/>
    <b v="1"/>
    <s v="film &amp; video/documentary"/>
    <x v="0"/>
    <s v="documentary"/>
    <x v="255"/>
    <n v="107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n v="275"/>
    <b v="1"/>
    <s v="film &amp; video/documentary"/>
    <x v="0"/>
    <s v="documentary"/>
    <x v="256"/>
    <n v="139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n v="560"/>
    <b v="1"/>
    <s v="film &amp; video/documentary"/>
    <x v="0"/>
    <s v="documentary"/>
    <x v="257"/>
    <n v="10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n v="688"/>
    <b v="1"/>
    <s v="film &amp; video/documentary"/>
    <x v="0"/>
    <s v="documentary"/>
    <x v="258"/>
    <n v="191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n v="942"/>
    <b v="1"/>
    <s v="film &amp; video/documentary"/>
    <x v="0"/>
    <s v="documentary"/>
    <x v="259"/>
    <n v="132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n v="88"/>
    <b v="1"/>
    <s v="film &amp; video/documentary"/>
    <x v="0"/>
    <s v="documentary"/>
    <x v="260"/>
    <n v="106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n v="220"/>
    <b v="1"/>
    <s v="film &amp; video/documentary"/>
    <x v="0"/>
    <s v="documentary"/>
    <x v="261"/>
    <n v="107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n v="145"/>
    <b v="1"/>
    <s v="film &amp; video/documentary"/>
    <x v="0"/>
    <s v="documentary"/>
    <x v="262"/>
    <n v="240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n v="963"/>
    <b v="1"/>
    <s v="film &amp; video/documentary"/>
    <x v="0"/>
    <s v="documentary"/>
    <x v="263"/>
    <n v="118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n v="91"/>
    <b v="1"/>
    <s v="film &amp; video/documentary"/>
    <x v="0"/>
    <s v="documentary"/>
    <x v="264"/>
    <n v="118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n v="58"/>
    <b v="1"/>
    <s v="film &amp; video/documentary"/>
    <x v="0"/>
    <s v="documentary"/>
    <x v="265"/>
    <n v="111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n v="36"/>
    <b v="1"/>
    <s v="film &amp; video/documentary"/>
    <x v="0"/>
    <s v="documentary"/>
    <x v="266"/>
    <n v="146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n v="165"/>
    <b v="1"/>
    <s v="film &amp; video/documentary"/>
    <x v="0"/>
    <s v="documentary"/>
    <x v="267"/>
    <n v="132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n v="111"/>
    <b v="1"/>
    <s v="film &amp; video/documentary"/>
    <x v="0"/>
    <s v="documentary"/>
    <x v="268"/>
    <n v="111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n v="1596"/>
    <b v="1"/>
    <s v="film &amp; video/documentary"/>
    <x v="0"/>
    <s v="documentary"/>
    <x v="269"/>
    <n v="147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n v="61"/>
    <b v="1"/>
    <s v="film &amp; video/documentary"/>
    <x v="0"/>
    <s v="documentary"/>
    <x v="270"/>
    <n v="153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n v="287"/>
    <b v="1"/>
    <s v="film &amp; video/documentary"/>
    <x v="0"/>
    <s v="documentary"/>
    <x v="271"/>
    <n v="105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n v="65"/>
    <b v="1"/>
    <s v="film &amp; video/documentary"/>
    <x v="0"/>
    <s v="documentary"/>
    <x v="272"/>
    <n v="177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n v="118"/>
    <b v="1"/>
    <s v="film &amp; video/documentary"/>
    <x v="0"/>
    <s v="documentary"/>
    <x v="273"/>
    <n v="108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n v="113"/>
    <b v="1"/>
    <s v="film &amp; video/documentary"/>
    <x v="0"/>
    <s v="documentary"/>
    <x v="274"/>
    <n v="156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n v="332"/>
    <b v="1"/>
    <s v="film &amp; video/documentary"/>
    <x v="0"/>
    <s v="documentary"/>
    <x v="275"/>
    <n v="108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n v="62"/>
    <b v="1"/>
    <s v="film &amp; video/documentary"/>
    <x v="0"/>
    <s v="documentary"/>
    <x v="276"/>
    <n v="148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n v="951"/>
    <b v="1"/>
    <s v="film &amp; video/documentary"/>
    <x v="0"/>
    <s v="documentary"/>
    <x v="277"/>
    <n v="110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n v="415"/>
    <b v="1"/>
    <s v="film &amp; video/documentary"/>
    <x v="0"/>
    <s v="documentary"/>
    <x v="278"/>
    <n v="150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n v="305"/>
    <b v="1"/>
    <s v="film &amp; video/documentary"/>
    <x v="0"/>
    <s v="documentary"/>
    <x v="279"/>
    <n v="157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n v="2139"/>
    <b v="1"/>
    <s v="film &amp; video/documentary"/>
    <x v="0"/>
    <s v="documentary"/>
    <x v="280"/>
    <n v="156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n v="79"/>
    <b v="1"/>
    <s v="film &amp; video/documentary"/>
    <x v="0"/>
    <s v="documentary"/>
    <x v="281"/>
    <n v="121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n v="179"/>
    <b v="1"/>
    <s v="film &amp; video/documentary"/>
    <x v="0"/>
    <s v="documentary"/>
    <x v="282"/>
    <n v="101"/>
    <x v="7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n v="202"/>
    <b v="1"/>
    <s v="film &amp; video/documentary"/>
    <x v="0"/>
    <s v="documentary"/>
    <x v="283"/>
    <n v="114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n v="760"/>
    <b v="1"/>
    <s v="film &amp; video/documentary"/>
    <x v="0"/>
    <s v="documentary"/>
    <x v="284"/>
    <n v="105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n v="563"/>
    <b v="1"/>
    <s v="film &amp; video/documentary"/>
    <x v="0"/>
    <s v="documentary"/>
    <x v="285"/>
    <n v="229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n v="135"/>
    <b v="1"/>
    <s v="film &amp; video/documentary"/>
    <x v="0"/>
    <s v="documentary"/>
    <x v="286"/>
    <n v="109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n v="290"/>
    <b v="1"/>
    <s v="film &amp; video/documentary"/>
    <x v="0"/>
    <s v="documentary"/>
    <x v="287"/>
    <n v="176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n v="447"/>
    <b v="1"/>
    <s v="film &amp; video/documentary"/>
    <x v="0"/>
    <s v="documentary"/>
    <x v="288"/>
    <n v="10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n v="232"/>
    <b v="1"/>
    <s v="film &amp; video/documentary"/>
    <x v="0"/>
    <s v="documentary"/>
    <x v="289"/>
    <n v="105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n v="168"/>
    <b v="1"/>
    <s v="film &amp; video/documentary"/>
    <x v="0"/>
    <s v="documentary"/>
    <x v="290"/>
    <n v="107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n v="128"/>
    <b v="1"/>
    <s v="film &amp; video/documentary"/>
    <x v="0"/>
    <s v="documentary"/>
    <x v="291"/>
    <n v="12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n v="493"/>
    <b v="1"/>
    <s v="film &amp; video/documentary"/>
    <x v="0"/>
    <s v="documentary"/>
    <x v="292"/>
    <n v="102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n v="131"/>
    <b v="1"/>
    <s v="film &amp; video/documentary"/>
    <x v="0"/>
    <s v="documentary"/>
    <x v="293"/>
    <n v="10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n v="50"/>
    <b v="1"/>
    <s v="film &amp; video/documentary"/>
    <x v="0"/>
    <s v="documentary"/>
    <x v="294"/>
    <n v="1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n v="665"/>
    <b v="1"/>
    <s v="film &amp; video/documentary"/>
    <x v="0"/>
    <s v="documentary"/>
    <x v="295"/>
    <n v="133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n v="129"/>
    <b v="1"/>
    <s v="film &amp; video/documentary"/>
    <x v="0"/>
    <s v="documentary"/>
    <x v="296"/>
    <n v="119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n v="142"/>
    <b v="1"/>
    <s v="film &amp; video/documentary"/>
    <x v="0"/>
    <s v="documentary"/>
    <x v="297"/>
    <n v="101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n v="2436"/>
    <b v="1"/>
    <s v="film &amp; video/documentary"/>
    <x v="0"/>
    <s v="documentary"/>
    <x v="298"/>
    <n v="109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n v="244"/>
    <b v="1"/>
    <s v="film &amp; video/documentary"/>
    <x v="0"/>
    <s v="documentary"/>
    <x v="299"/>
    <n v="179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n v="298"/>
    <b v="1"/>
    <s v="film &amp; video/documentary"/>
    <x v="0"/>
    <s v="documentary"/>
    <x v="300"/>
    <n v="102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n v="251"/>
    <b v="1"/>
    <s v="film &amp; video/documentary"/>
    <x v="0"/>
    <s v="documentary"/>
    <x v="301"/>
    <n v="119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n v="108"/>
    <b v="1"/>
    <s v="film &amp; video/documentary"/>
    <x v="0"/>
    <s v="documentary"/>
    <x v="302"/>
    <n v="100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n v="82"/>
    <b v="1"/>
    <s v="film &amp; video/documentary"/>
    <x v="0"/>
    <s v="documentary"/>
    <x v="303"/>
    <n v="137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n v="74"/>
    <b v="1"/>
    <s v="film &amp; video/documentary"/>
    <x v="0"/>
    <s v="documentary"/>
    <x v="304"/>
    <n v="232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n v="189"/>
    <b v="1"/>
    <s v="film &amp; video/documentary"/>
    <x v="0"/>
    <s v="documentary"/>
    <x v="305"/>
    <n v="130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n v="80"/>
    <b v="1"/>
    <s v="film &amp; video/documentary"/>
    <x v="0"/>
    <s v="documentary"/>
    <x v="306"/>
    <n v="293"/>
    <x v="4"/>
  </r>
  <r>
    <n v="307"/>
    <s v="Grammar Revolution"/>
    <s v="Why is grammar important?"/>
    <x v="29"/>
    <n v="24490"/>
    <x v="0"/>
    <s v="US"/>
    <s v="USD"/>
    <n v="1360276801"/>
    <x v="307"/>
    <b v="1"/>
    <n v="576"/>
    <b v="1"/>
    <s v="film &amp; video/documentary"/>
    <x v="0"/>
    <s v="documentary"/>
    <x v="307"/>
    <n v="11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n v="202"/>
    <b v="1"/>
    <s v="film &amp; video/documentary"/>
    <x v="0"/>
    <s v="documentary"/>
    <x v="308"/>
    <n v="106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n v="238"/>
    <b v="1"/>
    <s v="film &amp; video/documentary"/>
    <x v="0"/>
    <s v="documentary"/>
    <x v="309"/>
    <n v="119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n v="36"/>
    <b v="1"/>
    <s v="film &amp; video/documentary"/>
    <x v="0"/>
    <s v="documentary"/>
    <x v="310"/>
    <n v="104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n v="150"/>
    <b v="1"/>
    <s v="film &amp; video/documentary"/>
    <x v="0"/>
    <s v="documentary"/>
    <x v="311"/>
    <n v="104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n v="146"/>
    <b v="1"/>
    <s v="film &amp; video/documentary"/>
    <x v="0"/>
    <s v="documentary"/>
    <x v="312"/>
    <n v="11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n v="222"/>
    <b v="1"/>
    <s v="film &amp; video/documentary"/>
    <x v="0"/>
    <s v="documentary"/>
    <x v="313"/>
    <n v="105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n v="120"/>
    <b v="1"/>
    <s v="film &amp; video/documentary"/>
    <x v="0"/>
    <s v="documentary"/>
    <x v="314"/>
    <n v="385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n v="126"/>
    <b v="1"/>
    <s v="film &amp; video/documentary"/>
    <x v="0"/>
    <s v="documentary"/>
    <x v="315"/>
    <n v="101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n v="158"/>
    <b v="1"/>
    <s v="film &amp; video/documentary"/>
    <x v="0"/>
    <s v="documentary"/>
    <x v="316"/>
    <n v="114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n v="316"/>
    <b v="1"/>
    <s v="film &amp; video/documentary"/>
    <x v="0"/>
    <s v="documentary"/>
    <x v="317"/>
    <n v="101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n v="284"/>
    <b v="1"/>
    <s v="film &amp; video/documentary"/>
    <x v="0"/>
    <s v="documentary"/>
    <x v="318"/>
    <n v="283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n v="51"/>
    <b v="1"/>
    <s v="film &amp; video/documentary"/>
    <x v="0"/>
    <s v="documentary"/>
    <x v="319"/>
    <n v="113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n v="158"/>
    <b v="1"/>
    <s v="film &amp; video/documentary"/>
    <x v="0"/>
    <s v="documentary"/>
    <x v="320"/>
    <n v="107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n v="337"/>
    <b v="1"/>
    <s v="film &amp; video/documentary"/>
    <x v="0"/>
    <s v="documentary"/>
    <x v="321"/>
    <n v="103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n v="186"/>
    <b v="1"/>
    <s v="film &amp; video/documentary"/>
    <x v="0"/>
    <s v="documentary"/>
    <x v="322"/>
    <n v="10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n v="58"/>
    <b v="1"/>
    <s v="film &amp; video/documentary"/>
    <x v="0"/>
    <s v="documentary"/>
    <x v="323"/>
    <n v="123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n v="82"/>
    <b v="1"/>
    <s v="film &amp; video/documentary"/>
    <x v="0"/>
    <s v="documentary"/>
    <x v="324"/>
    <n v="102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n v="736"/>
    <b v="1"/>
    <s v="film &amp; video/documentary"/>
    <x v="0"/>
    <s v="documentary"/>
    <x v="325"/>
    <n v="104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n v="1151"/>
    <b v="1"/>
    <s v="film &amp; video/documentary"/>
    <x v="0"/>
    <s v="documentary"/>
    <x v="326"/>
    <n v="113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n v="34"/>
    <b v="1"/>
    <s v="film &amp; video/documentary"/>
    <x v="0"/>
    <s v="documentary"/>
    <x v="327"/>
    <n v="136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n v="498"/>
    <b v="1"/>
    <s v="film &amp; video/documentary"/>
    <x v="0"/>
    <s v="documentary"/>
    <x v="328"/>
    <n v="104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n v="167"/>
    <b v="1"/>
    <s v="film &amp; video/documentary"/>
    <x v="0"/>
    <s v="documentary"/>
    <x v="329"/>
    <n v="106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n v="340"/>
    <b v="1"/>
    <s v="film &amp; video/documentary"/>
    <x v="0"/>
    <s v="documentary"/>
    <x v="330"/>
    <n v="102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n v="438"/>
    <b v="1"/>
    <s v="film &amp; video/documentary"/>
    <x v="0"/>
    <s v="documentary"/>
    <x v="331"/>
    <n v="107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n v="555"/>
    <b v="1"/>
    <s v="film &amp; video/documentary"/>
    <x v="0"/>
    <s v="documentary"/>
    <x v="332"/>
    <n v="113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n v="266"/>
    <b v="1"/>
    <s v="film &amp; video/documentary"/>
    <x v="0"/>
    <s v="documentary"/>
    <x v="333"/>
    <n v="125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n v="69"/>
    <b v="1"/>
    <s v="film &amp; video/documentary"/>
    <x v="0"/>
    <s v="documentary"/>
    <x v="334"/>
    <n v="101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n v="80"/>
    <b v="1"/>
    <s v="film &amp; video/documentary"/>
    <x v="0"/>
    <s v="documentary"/>
    <x v="335"/>
    <n v="103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n v="493"/>
    <b v="1"/>
    <s v="film &amp; video/documentary"/>
    <x v="0"/>
    <s v="documentary"/>
    <x v="336"/>
    <n v="117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n v="31"/>
    <b v="1"/>
    <s v="film &amp; video/documentary"/>
    <x v="0"/>
    <s v="documentary"/>
    <x v="337"/>
    <n v="101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n v="236"/>
    <b v="1"/>
    <s v="film &amp; video/documentary"/>
    <x v="0"/>
    <s v="documentary"/>
    <x v="338"/>
    <n v="11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n v="89"/>
    <b v="1"/>
    <s v="film &amp; video/documentary"/>
    <x v="0"/>
    <s v="documentary"/>
    <x v="339"/>
    <n v="108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n v="299"/>
    <b v="1"/>
    <s v="film &amp; video/documentary"/>
    <x v="0"/>
    <s v="documentary"/>
    <x v="340"/>
    <n v="125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n v="55"/>
    <b v="1"/>
    <s v="film &amp; video/documentary"/>
    <x v="0"/>
    <s v="documentary"/>
    <x v="341"/>
    <n v="107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n v="325"/>
    <b v="1"/>
    <s v="film &amp; video/documentary"/>
    <x v="0"/>
    <s v="documentary"/>
    <x v="342"/>
    <n v="100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n v="524"/>
    <b v="1"/>
    <s v="film &amp; video/documentary"/>
    <x v="0"/>
    <s v="documentary"/>
    <x v="343"/>
    <n v="102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n v="285"/>
    <b v="1"/>
    <s v="film &amp; video/documentary"/>
    <x v="0"/>
    <s v="documentary"/>
    <x v="344"/>
    <n v="102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n v="179"/>
    <b v="1"/>
    <s v="film &amp; video/documentary"/>
    <x v="0"/>
    <s v="documentary"/>
    <x v="345"/>
    <n v="123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n v="188"/>
    <b v="1"/>
    <s v="film &amp; video/documentary"/>
    <x v="0"/>
    <s v="documentary"/>
    <x v="346"/>
    <n v="170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n v="379"/>
    <b v="1"/>
    <s v="film &amp; video/documentary"/>
    <x v="0"/>
    <s v="documentary"/>
    <x v="347"/>
    <n v="112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n v="119"/>
    <b v="1"/>
    <s v="film &amp; video/documentary"/>
    <x v="0"/>
    <s v="documentary"/>
    <x v="348"/>
    <n v="103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n v="167"/>
    <b v="1"/>
    <s v="film &amp; video/documentary"/>
    <x v="0"/>
    <s v="documentary"/>
    <x v="349"/>
    <n v="107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n v="221"/>
    <b v="1"/>
    <s v="film &amp; video/documentary"/>
    <x v="0"/>
    <s v="documentary"/>
    <x v="350"/>
    <n v="115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n v="964"/>
    <b v="1"/>
    <s v="film &amp; video/documentary"/>
    <x v="0"/>
    <s v="documentary"/>
    <x v="351"/>
    <n v="127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n v="286"/>
    <b v="1"/>
    <s v="film &amp; video/documentary"/>
    <x v="0"/>
    <s v="documentary"/>
    <x v="352"/>
    <n v="117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n v="613"/>
    <b v="1"/>
    <s v="film &amp; video/documentary"/>
    <x v="0"/>
    <s v="documentary"/>
    <x v="353"/>
    <n v="10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n v="29"/>
    <b v="1"/>
    <s v="film &amp; video/documentary"/>
    <x v="0"/>
    <s v="documentary"/>
    <x v="354"/>
    <n v="104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n v="165"/>
    <b v="1"/>
    <s v="film &amp; video/documentary"/>
    <x v="0"/>
    <s v="documentary"/>
    <x v="355"/>
    <n v="116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n v="97"/>
    <b v="1"/>
    <s v="film &amp; video/documentary"/>
    <x v="0"/>
    <s v="documentary"/>
    <x v="356"/>
    <n v="10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n v="303"/>
    <b v="1"/>
    <s v="film &amp; video/documentary"/>
    <x v="0"/>
    <s v="documentary"/>
    <x v="357"/>
    <n v="174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n v="267"/>
    <b v="1"/>
    <s v="film &amp; video/documentary"/>
    <x v="0"/>
    <s v="documentary"/>
    <x v="358"/>
    <n v="103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n v="302"/>
    <b v="1"/>
    <s v="film &amp; video/documentary"/>
    <x v="0"/>
    <s v="documentary"/>
    <x v="359"/>
    <n v="105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n v="87"/>
    <b v="1"/>
    <s v="film &amp; video/documentary"/>
    <x v="0"/>
    <s v="documentary"/>
    <x v="360"/>
    <n v="1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n v="354"/>
    <b v="1"/>
    <s v="film &amp; video/documentary"/>
    <x v="0"/>
    <s v="documentary"/>
    <x v="361"/>
    <n v="111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n v="86"/>
    <b v="1"/>
    <s v="film &amp; video/documentary"/>
    <x v="0"/>
    <s v="documentary"/>
    <x v="362"/>
    <n v="12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n v="26"/>
    <b v="1"/>
    <s v="film &amp; video/documentary"/>
    <x v="0"/>
    <s v="documentary"/>
    <x v="363"/>
    <n v="101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n v="113"/>
    <b v="1"/>
    <s v="film &amp; video/documentary"/>
    <x v="0"/>
    <s v="documentary"/>
    <x v="364"/>
    <n v="110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n v="65"/>
    <b v="1"/>
    <s v="film &amp; video/documentary"/>
    <x v="0"/>
    <s v="documentary"/>
    <x v="365"/>
    <n v="104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n v="134"/>
    <b v="1"/>
    <s v="film &amp; video/documentary"/>
    <x v="0"/>
    <s v="documentary"/>
    <x v="366"/>
    <n v="101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n v="119"/>
    <b v="1"/>
    <s v="film &amp; video/documentary"/>
    <x v="0"/>
    <s v="documentary"/>
    <x v="367"/>
    <n v="103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n v="159"/>
    <b v="1"/>
    <s v="film &amp; video/documentary"/>
    <x v="0"/>
    <s v="documentary"/>
    <x v="368"/>
    <n v="104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n v="167"/>
    <b v="1"/>
    <s v="film &amp; video/documentary"/>
    <x v="0"/>
    <s v="documentary"/>
    <x v="369"/>
    <n v="110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n v="43"/>
    <b v="1"/>
    <s v="film &amp; video/documentary"/>
    <x v="0"/>
    <s v="documentary"/>
    <x v="370"/>
    <n v="122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n v="1062"/>
    <b v="1"/>
    <s v="film &amp; video/documentary"/>
    <x v="0"/>
    <s v="documentary"/>
    <x v="371"/>
    <n v="114"/>
    <x v="5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n v="9"/>
    <b v="1"/>
    <s v="film &amp; video/documentary"/>
    <x v="0"/>
    <s v="documentary"/>
    <x v="372"/>
    <n v="125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n v="89"/>
    <b v="1"/>
    <s v="film &amp; video/documentary"/>
    <x v="0"/>
    <s v="documentary"/>
    <x v="373"/>
    <n v="107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n v="174"/>
    <b v="1"/>
    <s v="film &amp; video/documentary"/>
    <x v="0"/>
    <s v="documentary"/>
    <x v="374"/>
    <n v="1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n v="14"/>
    <b v="1"/>
    <s v="film &amp; video/documentary"/>
    <x v="0"/>
    <s v="documentary"/>
    <x v="375"/>
    <n v="12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n v="48"/>
    <b v="1"/>
    <s v="film &amp; video/documentary"/>
    <x v="0"/>
    <s v="documentary"/>
    <x v="376"/>
    <n v="10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n v="133"/>
    <b v="1"/>
    <s v="film &amp; video/documentary"/>
    <x v="0"/>
    <s v="documentary"/>
    <x v="377"/>
    <n v="114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n v="83"/>
    <b v="1"/>
    <s v="film &amp; video/documentary"/>
    <x v="0"/>
    <s v="documentary"/>
    <x v="378"/>
    <n v="112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n v="149"/>
    <b v="1"/>
    <s v="film &amp; video/documentary"/>
    <x v="0"/>
    <s v="documentary"/>
    <x v="379"/>
    <n v="116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n v="49"/>
    <b v="1"/>
    <s v="film &amp; video/documentary"/>
    <x v="0"/>
    <s v="documentary"/>
    <x v="380"/>
    <n v="142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n v="251"/>
    <b v="1"/>
    <s v="film &amp; video/documentary"/>
    <x v="0"/>
    <s v="documentary"/>
    <x v="381"/>
    <n v="105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n v="22"/>
    <b v="1"/>
    <s v="film &amp; video/documentary"/>
    <x v="0"/>
    <s v="documentary"/>
    <x v="382"/>
    <n v="256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n v="48"/>
    <b v="1"/>
    <s v="film &amp; video/documentary"/>
    <x v="0"/>
    <s v="documentary"/>
    <x v="383"/>
    <n v="207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n v="383"/>
    <b v="1"/>
    <s v="film &amp; video/documentary"/>
    <x v="0"/>
    <s v="documentary"/>
    <x v="384"/>
    <n v="112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n v="237"/>
    <b v="1"/>
    <s v="film &amp; video/documentary"/>
    <x v="0"/>
    <s v="documentary"/>
    <x v="385"/>
    <n v="106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n v="13"/>
    <b v="1"/>
    <s v="film &amp; video/documentary"/>
    <x v="0"/>
    <s v="documentary"/>
    <x v="386"/>
    <n v="100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n v="562"/>
    <b v="1"/>
    <s v="film &amp; video/documentary"/>
    <x v="0"/>
    <s v="documentary"/>
    <x v="387"/>
    <n v="214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n v="71"/>
    <b v="1"/>
    <s v="film &amp; video/documentary"/>
    <x v="0"/>
    <s v="documentary"/>
    <x v="388"/>
    <n v="126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n v="1510"/>
    <b v="1"/>
    <s v="film &amp; video/documentary"/>
    <x v="0"/>
    <s v="documentary"/>
    <x v="389"/>
    <n v="182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n v="14"/>
    <b v="1"/>
    <s v="film &amp; video/documentary"/>
    <x v="0"/>
    <s v="documentary"/>
    <x v="390"/>
    <n v="10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n v="193"/>
    <b v="1"/>
    <s v="film &amp; video/documentary"/>
    <x v="0"/>
    <s v="documentary"/>
    <x v="391"/>
    <n v="101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n v="206"/>
    <b v="1"/>
    <s v="film &amp; video/documentary"/>
    <x v="0"/>
    <s v="documentary"/>
    <x v="392"/>
    <n v="101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n v="351"/>
    <b v="1"/>
    <s v="film &amp; video/documentary"/>
    <x v="0"/>
    <s v="documentary"/>
    <x v="393"/>
    <n v="11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n v="50"/>
    <b v="1"/>
    <s v="film &amp; video/documentary"/>
    <x v="0"/>
    <s v="documentary"/>
    <x v="394"/>
    <n v="11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n v="184"/>
    <b v="1"/>
    <s v="film &amp; video/documentary"/>
    <x v="0"/>
    <s v="documentary"/>
    <x v="395"/>
    <n v="108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n v="196"/>
    <b v="1"/>
    <s v="film &amp; video/documentary"/>
    <x v="0"/>
    <s v="documentary"/>
    <x v="396"/>
    <n v="107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n v="229"/>
    <b v="1"/>
    <s v="film &amp; video/documentary"/>
    <x v="0"/>
    <s v="documentary"/>
    <x v="397"/>
    <n v="104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n v="67"/>
    <b v="1"/>
    <s v="film &amp; video/documentary"/>
    <x v="0"/>
    <s v="documentary"/>
    <x v="398"/>
    <n v="125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n v="95"/>
    <b v="1"/>
    <s v="film &amp; video/documentary"/>
    <x v="0"/>
    <s v="documentary"/>
    <x v="399"/>
    <n v="107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n v="62"/>
    <b v="1"/>
    <s v="film &amp; video/documentary"/>
    <x v="0"/>
    <s v="documentary"/>
    <x v="400"/>
    <n v="112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n v="73"/>
    <b v="1"/>
    <s v="film &amp; video/documentary"/>
    <x v="0"/>
    <s v="documentary"/>
    <x v="401"/>
    <n v="10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n v="43"/>
    <b v="1"/>
    <s v="film &amp; video/documentary"/>
    <x v="0"/>
    <s v="documentary"/>
    <x v="402"/>
    <n v="14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n v="70"/>
    <b v="1"/>
    <s v="film &amp; video/documentary"/>
    <x v="0"/>
    <s v="documentary"/>
    <x v="403"/>
    <n v="105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n v="271"/>
    <b v="1"/>
    <s v="film &amp; video/documentary"/>
    <x v="0"/>
    <s v="documentary"/>
    <x v="404"/>
    <n v="103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n v="55"/>
    <b v="1"/>
    <s v="film &amp; video/documentary"/>
    <x v="0"/>
    <s v="documentary"/>
    <x v="405"/>
    <n v="108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n v="35"/>
    <b v="1"/>
    <s v="film &amp; video/documentary"/>
    <x v="0"/>
    <s v="documentary"/>
    <x v="406"/>
    <n v="108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n v="22"/>
    <b v="1"/>
    <s v="film &amp; video/documentary"/>
    <x v="0"/>
    <s v="documentary"/>
    <x v="407"/>
    <n v="102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n v="38"/>
    <b v="1"/>
    <s v="film &amp; video/documentary"/>
    <x v="0"/>
    <s v="documentary"/>
    <x v="408"/>
    <n v="101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n v="15"/>
    <b v="1"/>
    <s v="film &amp; video/documentary"/>
    <x v="0"/>
    <s v="documentary"/>
    <x v="409"/>
    <n v="137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n v="7"/>
    <b v="1"/>
    <s v="film &amp; video/documentary"/>
    <x v="0"/>
    <s v="documentary"/>
    <x v="410"/>
    <n v="128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n v="241"/>
    <b v="1"/>
    <s v="film &amp; video/documentary"/>
    <x v="0"/>
    <s v="documentary"/>
    <x v="411"/>
    <n v="10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n v="55"/>
    <b v="1"/>
    <s v="film &amp; video/documentary"/>
    <x v="0"/>
    <s v="documentary"/>
    <x v="412"/>
    <n v="127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n v="171"/>
    <b v="1"/>
    <s v="film &amp; video/documentary"/>
    <x v="0"/>
    <s v="documentary"/>
    <x v="413"/>
    <n v="105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n v="208"/>
    <b v="1"/>
    <s v="film &amp; video/documentary"/>
    <x v="0"/>
    <s v="documentary"/>
    <x v="414"/>
    <n v="103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n v="21"/>
    <b v="1"/>
    <s v="film &amp; video/documentary"/>
    <x v="0"/>
    <s v="documentary"/>
    <x v="415"/>
    <n v="102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n v="25"/>
    <b v="1"/>
    <s v="film &amp; video/documentary"/>
    <x v="0"/>
    <s v="documentary"/>
    <x v="416"/>
    <n v="120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n v="52"/>
    <b v="1"/>
    <s v="film &amp; video/documentary"/>
    <x v="0"/>
    <s v="documentary"/>
    <x v="417"/>
    <n v="1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n v="104"/>
    <b v="1"/>
    <s v="film &amp; video/documentary"/>
    <x v="0"/>
    <s v="documentary"/>
    <x v="418"/>
    <n v="101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n v="73"/>
    <b v="1"/>
    <s v="film &amp; video/documentary"/>
    <x v="0"/>
    <s v="documentary"/>
    <x v="419"/>
    <n v="10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n v="3"/>
    <b v="0"/>
    <s v="film &amp; video/animation"/>
    <x v="0"/>
    <s v="animation"/>
    <x v="420"/>
    <n v="0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n v="6"/>
    <b v="0"/>
    <s v="film &amp; video/animation"/>
    <x v="0"/>
    <s v="animation"/>
    <x v="421"/>
    <n v="2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n v="12"/>
    <b v="0"/>
    <s v="film &amp; video/animation"/>
    <x v="0"/>
    <s v="animation"/>
    <x v="422"/>
    <n v="1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n v="13"/>
    <b v="0"/>
    <s v="film &amp; video/animation"/>
    <x v="0"/>
    <s v="animation"/>
    <x v="423"/>
    <n v="1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n v="5"/>
    <b v="0"/>
    <s v="film &amp; video/animation"/>
    <x v="0"/>
    <s v="animation"/>
    <x v="424"/>
    <n v="7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n v="2"/>
    <b v="0"/>
    <s v="film &amp; video/animation"/>
    <x v="0"/>
    <s v="animation"/>
    <x v="425"/>
    <n v="0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n v="8"/>
    <b v="0"/>
    <s v="film &amp; video/animation"/>
    <x v="0"/>
    <s v="animation"/>
    <x v="426"/>
    <n v="1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n v="0"/>
    <b v="0"/>
    <s v="film &amp; video/animation"/>
    <x v="0"/>
    <s v="animation"/>
    <x v="427"/>
    <n v="0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n v="13"/>
    <b v="0"/>
    <s v="film &amp; video/animation"/>
    <x v="0"/>
    <s v="animation"/>
    <x v="428"/>
    <n v="6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n v="0"/>
    <b v="0"/>
    <s v="film &amp; video/animation"/>
    <x v="0"/>
    <s v="animation"/>
    <x v="429"/>
    <n v="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n v="5"/>
    <b v="0"/>
    <s v="film &amp; video/animation"/>
    <x v="0"/>
    <s v="animation"/>
    <x v="430"/>
    <n v="2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n v="8"/>
    <b v="0"/>
    <s v="film &amp; video/animation"/>
    <x v="0"/>
    <s v="animation"/>
    <x v="431"/>
    <n v="14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n v="8"/>
    <b v="0"/>
    <s v="film &amp; video/animation"/>
    <x v="0"/>
    <s v="animation"/>
    <x v="432"/>
    <n v="10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n v="0"/>
    <b v="0"/>
    <s v="film &amp; video/animation"/>
    <x v="0"/>
    <s v="animation"/>
    <x v="433"/>
    <n v="0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n v="2"/>
    <b v="0"/>
    <s v="film &amp; video/animation"/>
    <x v="0"/>
    <s v="animation"/>
    <x v="434"/>
    <n v="5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n v="3"/>
    <b v="0"/>
    <s v="film &amp; video/animation"/>
    <x v="0"/>
    <s v="animation"/>
    <x v="435"/>
    <n v="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n v="0"/>
    <b v="0"/>
    <s v="film &amp; video/animation"/>
    <x v="0"/>
    <s v="animation"/>
    <x v="436"/>
    <n v="0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n v="0"/>
    <b v="0"/>
    <s v="film &amp; video/animation"/>
    <x v="0"/>
    <s v="animation"/>
    <x v="437"/>
    <n v="0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n v="11"/>
    <b v="0"/>
    <s v="film &amp; video/animation"/>
    <x v="0"/>
    <s v="animation"/>
    <x v="438"/>
    <n v="9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n v="0"/>
    <b v="0"/>
    <s v="film &amp; video/animation"/>
    <x v="0"/>
    <s v="animation"/>
    <x v="439"/>
    <n v="0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n v="1"/>
    <b v="0"/>
    <s v="film &amp; video/animation"/>
    <x v="0"/>
    <s v="animation"/>
    <x v="440"/>
    <n v="0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n v="0"/>
    <b v="0"/>
    <s v="film &amp; video/animation"/>
    <x v="0"/>
    <s v="animation"/>
    <x v="441"/>
    <n v="0"/>
    <x v="4"/>
  </r>
  <r>
    <n v="442"/>
    <s v="The Paranormal Idiot"/>
    <s v="Doomsday is here"/>
    <x v="73"/>
    <n v="6691"/>
    <x v="2"/>
    <s v="US"/>
    <s v="USD"/>
    <n v="1424380783"/>
    <x v="442"/>
    <b v="0"/>
    <n v="17"/>
    <b v="0"/>
    <s v="film &amp; video/animation"/>
    <x v="0"/>
    <s v="animation"/>
    <x v="442"/>
    <n v="39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n v="2"/>
    <b v="0"/>
    <s v="film &amp; video/animation"/>
    <x v="0"/>
    <s v="animation"/>
    <x v="443"/>
    <n v="0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n v="1"/>
    <b v="0"/>
    <s v="film &amp; video/animation"/>
    <x v="0"/>
    <s v="animation"/>
    <x v="444"/>
    <n v="5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n v="2"/>
    <b v="0"/>
    <s v="film &amp; video/animation"/>
    <x v="0"/>
    <s v="animation"/>
    <x v="445"/>
    <n v="0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n v="16"/>
    <b v="0"/>
    <s v="film &amp; video/animation"/>
    <x v="0"/>
    <s v="animation"/>
    <x v="446"/>
    <n v="7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n v="1"/>
    <b v="0"/>
    <s v="film &amp; video/animation"/>
    <x v="0"/>
    <s v="animation"/>
    <x v="447"/>
    <n v="0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n v="4"/>
    <b v="0"/>
    <s v="film &amp; video/animation"/>
    <x v="0"/>
    <s v="animation"/>
    <x v="448"/>
    <n v="3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n v="5"/>
    <b v="0"/>
    <s v="film &amp; video/animation"/>
    <x v="0"/>
    <s v="animation"/>
    <x v="449"/>
    <n v="2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n v="7"/>
    <b v="0"/>
    <s v="film &amp; video/animation"/>
    <x v="0"/>
    <s v="animation"/>
    <x v="450"/>
    <n v="1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n v="0"/>
    <b v="0"/>
    <s v="film &amp; video/animation"/>
    <x v="0"/>
    <s v="animation"/>
    <x v="451"/>
    <n v="0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n v="12"/>
    <b v="0"/>
    <s v="film &amp; video/animation"/>
    <x v="0"/>
    <s v="animation"/>
    <x v="452"/>
    <n v="64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n v="2"/>
    <b v="0"/>
    <s v="film &amp; video/animation"/>
    <x v="0"/>
    <s v="animation"/>
    <x v="453"/>
    <n v="0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n v="5"/>
    <b v="0"/>
    <s v="film &amp; video/animation"/>
    <x v="0"/>
    <s v="animation"/>
    <x v="454"/>
    <n v="1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n v="2"/>
    <b v="0"/>
    <s v="film &amp; video/animation"/>
    <x v="0"/>
    <s v="animation"/>
    <x v="455"/>
    <n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n v="3"/>
    <b v="0"/>
    <s v="film &amp; video/animation"/>
    <x v="0"/>
    <s v="animation"/>
    <x v="456"/>
    <n v="1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n v="0"/>
    <b v="0"/>
    <s v="film &amp; video/animation"/>
    <x v="0"/>
    <s v="animation"/>
    <x v="457"/>
    <n v="0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n v="49"/>
    <b v="0"/>
    <s v="film &amp; video/animation"/>
    <x v="0"/>
    <s v="animation"/>
    <x v="458"/>
    <n v="8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n v="1"/>
    <b v="0"/>
    <s v="film &amp; video/animation"/>
    <x v="0"/>
    <s v="animation"/>
    <x v="459"/>
    <n v="0"/>
    <x v="6"/>
  </r>
  <r>
    <n v="460"/>
    <s v="Darwin's Kiss"/>
    <s v="An animated web series about biological evolution gone haywire."/>
    <x v="0"/>
    <n v="25"/>
    <x v="2"/>
    <s v="US"/>
    <s v="USD"/>
    <n v="1401595200"/>
    <x v="460"/>
    <b v="0"/>
    <n v="2"/>
    <b v="0"/>
    <s v="film &amp; video/animation"/>
    <x v="0"/>
    <s v="animation"/>
    <x v="460"/>
    <n v="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n v="0"/>
    <b v="0"/>
    <s v="film &amp; video/animation"/>
    <x v="0"/>
    <s v="animation"/>
    <x v="461"/>
    <n v="0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n v="0"/>
    <b v="0"/>
    <s v="film &amp; video/animation"/>
    <x v="0"/>
    <s v="animation"/>
    <x v="462"/>
    <n v="0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n v="11"/>
    <b v="0"/>
    <s v="film &amp; video/animation"/>
    <x v="0"/>
    <s v="animation"/>
    <x v="463"/>
    <n v="2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n v="1"/>
    <b v="0"/>
    <s v="film &amp; video/animation"/>
    <x v="0"/>
    <s v="animation"/>
    <x v="464"/>
    <n v="0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n v="8"/>
    <b v="0"/>
    <s v="film &amp; video/animation"/>
    <x v="0"/>
    <s v="animation"/>
    <x v="465"/>
    <n v="27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n v="5"/>
    <b v="0"/>
    <s v="film &amp; video/animation"/>
    <x v="0"/>
    <s v="animation"/>
    <x v="466"/>
    <n v="1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n v="39"/>
    <b v="0"/>
    <s v="film &amp; video/animation"/>
    <x v="0"/>
    <s v="animation"/>
    <x v="467"/>
    <n v="22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n v="0"/>
    <b v="0"/>
    <s v="film &amp; video/animation"/>
    <x v="0"/>
    <s v="animation"/>
    <x v="468"/>
    <n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n v="0"/>
    <b v="0"/>
    <s v="film &amp; video/animation"/>
    <x v="0"/>
    <s v="animation"/>
    <x v="469"/>
    <n v="0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n v="2"/>
    <b v="0"/>
    <s v="film &amp; video/animation"/>
    <x v="0"/>
    <s v="animation"/>
    <x v="470"/>
    <n v="1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n v="170"/>
    <b v="0"/>
    <s v="film &amp; video/animation"/>
    <x v="0"/>
    <s v="animation"/>
    <x v="471"/>
    <n v="12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n v="5"/>
    <b v="0"/>
    <s v="film &amp; video/animation"/>
    <x v="0"/>
    <s v="animation"/>
    <x v="472"/>
    <n v="1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n v="14"/>
    <b v="0"/>
    <s v="film &amp; video/animation"/>
    <x v="0"/>
    <s v="animation"/>
    <x v="473"/>
    <n v="3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n v="1"/>
    <b v="0"/>
    <s v="film &amp; video/animation"/>
    <x v="0"/>
    <s v="animation"/>
    <x v="474"/>
    <n v="0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n v="0"/>
    <b v="0"/>
    <s v="film &amp; video/animation"/>
    <x v="0"/>
    <s v="animation"/>
    <x v="475"/>
    <n v="0"/>
    <x v="0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n v="124"/>
    <b v="0"/>
    <s v="film &amp; video/animation"/>
    <x v="0"/>
    <s v="animation"/>
    <x v="476"/>
    <n v="2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n v="0"/>
    <b v="0"/>
    <s v="film &amp; video/animation"/>
    <x v="0"/>
    <s v="animation"/>
    <x v="477"/>
    <n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n v="0"/>
    <b v="0"/>
    <s v="film &amp; video/animation"/>
    <x v="0"/>
    <s v="animation"/>
    <x v="478"/>
    <n v="0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n v="55"/>
    <b v="0"/>
    <s v="film &amp; video/animation"/>
    <x v="0"/>
    <s v="animation"/>
    <x v="479"/>
    <n v="33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n v="140"/>
    <b v="0"/>
    <s v="film &amp; video/animation"/>
    <x v="0"/>
    <s v="animation"/>
    <x v="480"/>
    <n v="19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n v="21"/>
    <b v="0"/>
    <s v="film &amp; video/animation"/>
    <x v="0"/>
    <s v="animation"/>
    <x v="481"/>
    <n v="6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n v="1"/>
    <b v="0"/>
    <s v="film &amp; video/animation"/>
    <x v="0"/>
    <s v="animation"/>
    <x v="482"/>
    <n v="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n v="147"/>
    <b v="0"/>
    <s v="film &amp; video/animation"/>
    <x v="0"/>
    <s v="animation"/>
    <x v="483"/>
    <n v="5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n v="11"/>
    <b v="0"/>
    <s v="film &amp; video/animation"/>
    <x v="0"/>
    <s v="animation"/>
    <x v="484"/>
    <n v="0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n v="125"/>
    <b v="0"/>
    <s v="film &amp; video/animation"/>
    <x v="0"/>
    <s v="animation"/>
    <x v="485"/>
    <n v="2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n v="1"/>
    <b v="0"/>
    <s v="film &amp; video/animation"/>
    <x v="0"/>
    <s v="animation"/>
    <x v="486"/>
    <n v="0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n v="0"/>
    <b v="0"/>
    <s v="film &amp; video/animation"/>
    <x v="0"/>
    <s v="animation"/>
    <x v="487"/>
    <n v="0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n v="0"/>
    <b v="0"/>
    <s v="film &amp; video/animation"/>
    <x v="0"/>
    <s v="animation"/>
    <x v="488"/>
    <n v="0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n v="3"/>
    <b v="0"/>
    <s v="film &amp; video/animation"/>
    <x v="0"/>
    <s v="animation"/>
    <x v="489"/>
    <n v="0"/>
    <x v="6"/>
  </r>
  <r>
    <n v="490"/>
    <s v="PROJECT IS CANCELLED"/>
    <s v="Cancelled"/>
    <x v="28"/>
    <n v="0"/>
    <x v="2"/>
    <s v="US"/>
    <s v="USD"/>
    <n v="1345677285"/>
    <x v="490"/>
    <b v="0"/>
    <n v="0"/>
    <b v="0"/>
    <s v="film &amp; video/animation"/>
    <x v="0"/>
    <s v="animation"/>
    <x v="490"/>
    <n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n v="0"/>
    <b v="0"/>
    <s v="film &amp; video/animation"/>
    <x v="0"/>
    <s v="animation"/>
    <x v="491"/>
    <n v="0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n v="0"/>
    <b v="0"/>
    <s v="film &amp; video/animation"/>
    <x v="0"/>
    <s v="animation"/>
    <x v="492"/>
    <n v="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n v="0"/>
    <b v="0"/>
    <s v="film &amp; video/animation"/>
    <x v="0"/>
    <s v="animation"/>
    <x v="493"/>
    <n v="0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n v="3"/>
    <b v="0"/>
    <s v="film &amp; video/animation"/>
    <x v="0"/>
    <s v="animation"/>
    <x v="494"/>
    <n v="0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n v="0"/>
    <b v="0"/>
    <s v="film &amp; video/animation"/>
    <x v="0"/>
    <s v="animation"/>
    <x v="495"/>
    <n v="0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n v="1"/>
    <b v="0"/>
    <s v="film &amp; video/animation"/>
    <x v="0"/>
    <s v="animation"/>
    <x v="496"/>
    <n v="0"/>
    <x v="4"/>
  </r>
  <r>
    <n v="497"/>
    <s v="Galaxy Probe Kids"/>
    <s v="live-action/animated series pilot."/>
    <x v="140"/>
    <n v="30"/>
    <x v="2"/>
    <s v="US"/>
    <s v="USD"/>
    <n v="1419483600"/>
    <x v="497"/>
    <b v="0"/>
    <n v="3"/>
    <b v="0"/>
    <s v="film &amp; video/animation"/>
    <x v="0"/>
    <s v="animation"/>
    <x v="497"/>
    <n v="1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n v="22"/>
    <b v="0"/>
    <s v="film &amp; video/animation"/>
    <x v="0"/>
    <s v="animation"/>
    <x v="498"/>
    <n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n v="26"/>
    <b v="0"/>
    <s v="film &amp; video/animation"/>
    <x v="0"/>
    <s v="animation"/>
    <x v="499"/>
    <n v="1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n v="4"/>
    <b v="0"/>
    <s v="film &amp; video/animation"/>
    <x v="0"/>
    <s v="animation"/>
    <x v="500"/>
    <n v="3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n v="0"/>
    <b v="0"/>
    <s v="film &amp; video/animation"/>
    <x v="0"/>
    <s v="animation"/>
    <x v="501"/>
    <n v="0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n v="4"/>
    <b v="0"/>
    <s v="film &amp; video/animation"/>
    <x v="0"/>
    <s v="animation"/>
    <x v="502"/>
    <n v="1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n v="9"/>
    <b v="0"/>
    <s v="film &amp; video/animation"/>
    <x v="0"/>
    <s v="animation"/>
    <x v="503"/>
    <n v="2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n v="5"/>
    <b v="0"/>
    <s v="film &amp; video/animation"/>
    <x v="0"/>
    <s v="animation"/>
    <x v="504"/>
    <n v="1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n v="14"/>
    <b v="0"/>
    <s v="film &amp; video/animation"/>
    <x v="0"/>
    <s v="animation"/>
    <x v="505"/>
    <n v="0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n v="1"/>
    <b v="0"/>
    <s v="film &amp; video/animation"/>
    <x v="0"/>
    <s v="animation"/>
    <x v="506"/>
    <n v="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n v="10"/>
    <b v="0"/>
    <s v="film &amp; video/animation"/>
    <x v="0"/>
    <s v="animation"/>
    <x v="507"/>
    <n v="3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n v="3"/>
    <b v="0"/>
    <s v="film &amp; video/animation"/>
    <x v="0"/>
    <s v="animation"/>
    <x v="508"/>
    <n v="1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n v="1"/>
    <b v="0"/>
    <s v="film &amp; video/animation"/>
    <x v="0"/>
    <s v="animation"/>
    <x v="509"/>
    <n v="0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n v="0"/>
    <b v="0"/>
    <s v="film &amp; video/animation"/>
    <x v="0"/>
    <s v="animation"/>
    <x v="510"/>
    <n v="0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n v="5"/>
    <b v="0"/>
    <s v="film &amp; video/animation"/>
    <x v="0"/>
    <s v="animation"/>
    <x v="511"/>
    <n v="3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n v="2"/>
    <b v="0"/>
    <s v="film &amp; video/animation"/>
    <x v="0"/>
    <s v="animation"/>
    <x v="512"/>
    <n v="0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n v="68"/>
    <b v="0"/>
    <s v="film &amp; video/animation"/>
    <x v="0"/>
    <s v="animation"/>
    <x v="513"/>
    <n v="14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n v="3"/>
    <b v="0"/>
    <s v="film &amp; video/animation"/>
    <x v="0"/>
    <s v="animation"/>
    <x v="514"/>
    <n v="3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n v="34"/>
    <b v="0"/>
    <s v="film &amp; video/animation"/>
    <x v="0"/>
    <s v="animation"/>
    <x v="515"/>
    <n v="25"/>
    <x v="0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n v="0"/>
    <b v="0"/>
    <s v="film &amp; video/animation"/>
    <x v="0"/>
    <s v="animation"/>
    <x v="516"/>
    <n v="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n v="3"/>
    <b v="0"/>
    <s v="film &amp; video/animation"/>
    <x v="0"/>
    <s v="animation"/>
    <x v="517"/>
    <n v="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n v="0"/>
    <b v="0"/>
    <s v="film &amp; video/animation"/>
    <x v="0"/>
    <s v="animation"/>
    <x v="518"/>
    <n v="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n v="70"/>
    <b v="0"/>
    <s v="film &amp; video/animation"/>
    <x v="0"/>
    <s v="animation"/>
    <x v="519"/>
    <n v="23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n v="34"/>
    <b v="1"/>
    <s v="theater/plays"/>
    <x v="1"/>
    <s v="plays"/>
    <x v="520"/>
    <n v="102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n v="56"/>
    <b v="1"/>
    <s v="theater/plays"/>
    <x v="1"/>
    <s v="plays"/>
    <x v="521"/>
    <n v="105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n v="31"/>
    <b v="1"/>
    <s v="theater/plays"/>
    <x v="1"/>
    <s v="plays"/>
    <x v="522"/>
    <n v="11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n v="84"/>
    <b v="1"/>
    <s v="theater/plays"/>
    <x v="1"/>
    <s v="plays"/>
    <x v="523"/>
    <n v="121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n v="130"/>
    <b v="1"/>
    <s v="theater/plays"/>
    <x v="1"/>
    <s v="plays"/>
    <x v="524"/>
    <n v="10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n v="12"/>
    <b v="1"/>
    <s v="theater/plays"/>
    <x v="1"/>
    <s v="plays"/>
    <x v="525"/>
    <n v="100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n v="23"/>
    <b v="1"/>
    <s v="theater/plays"/>
    <x v="1"/>
    <s v="plays"/>
    <x v="526"/>
    <n v="114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n v="158"/>
    <b v="1"/>
    <s v="theater/plays"/>
    <x v="1"/>
    <s v="plays"/>
    <x v="527"/>
    <n v="101"/>
    <x v="1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n v="30"/>
    <b v="1"/>
    <s v="theater/plays"/>
    <x v="1"/>
    <s v="plays"/>
    <x v="528"/>
    <n v="11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n v="18"/>
    <b v="1"/>
    <s v="theater/plays"/>
    <x v="1"/>
    <s v="plays"/>
    <x v="529"/>
    <n v="130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n v="29"/>
    <b v="1"/>
    <s v="theater/plays"/>
    <x v="1"/>
    <s v="plays"/>
    <x v="530"/>
    <n v="108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n v="31"/>
    <b v="1"/>
    <s v="theater/plays"/>
    <x v="1"/>
    <s v="plays"/>
    <x v="531"/>
    <n v="100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n v="173"/>
    <b v="1"/>
    <s v="theater/plays"/>
    <x v="1"/>
    <s v="plays"/>
    <x v="532"/>
    <n v="123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n v="17"/>
    <b v="1"/>
    <s v="theater/plays"/>
    <x v="1"/>
    <s v="plays"/>
    <x v="533"/>
    <n v="100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n v="48"/>
    <b v="1"/>
    <s v="theater/plays"/>
    <x v="1"/>
    <s v="plays"/>
    <x v="534"/>
    <n v="105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n v="59"/>
    <b v="1"/>
    <s v="theater/plays"/>
    <x v="1"/>
    <s v="plays"/>
    <x v="535"/>
    <n v="103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n v="39"/>
    <b v="1"/>
    <s v="theater/plays"/>
    <x v="1"/>
    <s v="plays"/>
    <x v="536"/>
    <n v="118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n v="59"/>
    <b v="1"/>
    <s v="theater/plays"/>
    <x v="1"/>
    <s v="plays"/>
    <x v="537"/>
    <n v="12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n v="60"/>
    <b v="1"/>
    <s v="theater/plays"/>
    <x v="1"/>
    <s v="plays"/>
    <x v="538"/>
    <n v="302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n v="20"/>
    <b v="1"/>
    <s v="theater/plays"/>
    <x v="1"/>
    <s v="plays"/>
    <x v="539"/>
    <n v="101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n v="1"/>
    <b v="0"/>
    <s v="technology/web"/>
    <x v="2"/>
    <s v="web"/>
    <x v="540"/>
    <n v="0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n v="1"/>
    <b v="0"/>
    <s v="technology/web"/>
    <x v="2"/>
    <s v="web"/>
    <x v="541"/>
    <n v="1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n v="1"/>
    <b v="0"/>
    <s v="technology/web"/>
    <x v="2"/>
    <s v="web"/>
    <x v="542"/>
    <n v="0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n v="2"/>
    <b v="0"/>
    <s v="technology/web"/>
    <x v="2"/>
    <s v="web"/>
    <x v="543"/>
    <n v="0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n v="2"/>
    <b v="0"/>
    <s v="technology/web"/>
    <x v="2"/>
    <s v="web"/>
    <x v="544"/>
    <n v="1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n v="34"/>
    <b v="0"/>
    <s v="technology/web"/>
    <x v="2"/>
    <s v="web"/>
    <x v="545"/>
    <n v="27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n v="2"/>
    <b v="0"/>
    <s v="technology/web"/>
    <x v="2"/>
    <s v="web"/>
    <x v="546"/>
    <n v="0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n v="0"/>
    <b v="0"/>
    <s v="technology/web"/>
    <x v="2"/>
    <s v="web"/>
    <x v="547"/>
    <n v="0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n v="1"/>
    <b v="0"/>
    <s v="technology/web"/>
    <x v="2"/>
    <s v="web"/>
    <x v="548"/>
    <n v="0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n v="8"/>
    <b v="0"/>
    <s v="technology/web"/>
    <x v="2"/>
    <s v="web"/>
    <x v="549"/>
    <n v="3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n v="4"/>
    <b v="0"/>
    <s v="technology/web"/>
    <x v="2"/>
    <s v="web"/>
    <x v="550"/>
    <n v="1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n v="28"/>
    <b v="0"/>
    <s v="technology/web"/>
    <x v="2"/>
    <s v="web"/>
    <x v="551"/>
    <n v="5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n v="0"/>
    <b v="0"/>
    <s v="technology/web"/>
    <x v="2"/>
    <s v="web"/>
    <x v="552"/>
    <n v="0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n v="6"/>
    <b v="0"/>
    <s v="technology/web"/>
    <x v="2"/>
    <s v="web"/>
    <x v="553"/>
    <n v="0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n v="22"/>
    <b v="0"/>
    <s v="technology/web"/>
    <x v="2"/>
    <s v="web"/>
    <x v="554"/>
    <n v="37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n v="0"/>
    <b v="0"/>
    <s v="technology/web"/>
    <x v="2"/>
    <s v="web"/>
    <x v="555"/>
    <n v="0"/>
    <x v="2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n v="1"/>
    <b v="0"/>
    <s v="technology/web"/>
    <x v="2"/>
    <s v="web"/>
    <x v="556"/>
    <n v="3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n v="20"/>
    <b v="0"/>
    <s v="technology/web"/>
    <x v="2"/>
    <s v="web"/>
    <x v="557"/>
    <n v="1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n v="0"/>
    <b v="0"/>
    <s v="technology/web"/>
    <x v="2"/>
    <s v="web"/>
    <x v="558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n v="1"/>
    <b v="0"/>
    <s v="technology/web"/>
    <x v="2"/>
    <s v="web"/>
    <x v="559"/>
    <n v="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n v="3"/>
    <b v="0"/>
    <s v="technology/web"/>
    <x v="2"/>
    <s v="web"/>
    <x v="560"/>
    <n v="0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n v="2"/>
    <b v="0"/>
    <s v="technology/web"/>
    <x v="2"/>
    <s v="web"/>
    <x v="561"/>
    <n v="0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n v="0"/>
    <b v="0"/>
    <s v="technology/web"/>
    <x v="2"/>
    <s v="web"/>
    <x v="562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n v="2"/>
    <b v="0"/>
    <s v="technology/web"/>
    <x v="2"/>
    <s v="web"/>
    <x v="563"/>
    <n v="0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n v="1"/>
    <b v="0"/>
    <s v="technology/web"/>
    <x v="2"/>
    <s v="web"/>
    <x v="564"/>
    <n v="0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n v="0"/>
    <b v="0"/>
    <s v="technology/web"/>
    <x v="2"/>
    <s v="web"/>
    <x v="565"/>
    <n v="0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n v="1"/>
    <b v="0"/>
    <s v="technology/web"/>
    <x v="2"/>
    <s v="web"/>
    <x v="566"/>
    <n v="0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n v="0"/>
    <b v="0"/>
    <s v="technology/web"/>
    <x v="2"/>
    <s v="web"/>
    <x v="567"/>
    <n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n v="5"/>
    <b v="0"/>
    <s v="technology/web"/>
    <x v="2"/>
    <s v="web"/>
    <x v="568"/>
    <n v="1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n v="1"/>
    <b v="0"/>
    <s v="technology/web"/>
    <x v="2"/>
    <s v="web"/>
    <x v="569"/>
    <n v="1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n v="1"/>
    <b v="0"/>
    <s v="technology/web"/>
    <x v="2"/>
    <s v="web"/>
    <x v="570"/>
    <n v="0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n v="2"/>
    <b v="0"/>
    <s v="technology/web"/>
    <x v="2"/>
    <s v="web"/>
    <x v="571"/>
    <n v="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n v="0"/>
    <b v="0"/>
    <s v="technology/web"/>
    <x v="2"/>
    <s v="web"/>
    <x v="572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n v="9"/>
    <b v="0"/>
    <s v="technology/web"/>
    <x v="2"/>
    <s v="web"/>
    <x v="573"/>
    <n v="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n v="4"/>
    <b v="0"/>
    <s v="technology/web"/>
    <x v="2"/>
    <s v="web"/>
    <x v="574"/>
    <n v="1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n v="4"/>
    <b v="0"/>
    <s v="technology/web"/>
    <x v="2"/>
    <s v="web"/>
    <x v="575"/>
    <n v="0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n v="1"/>
    <b v="0"/>
    <s v="technology/web"/>
    <x v="2"/>
    <s v="web"/>
    <x v="576"/>
    <n v="0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n v="1"/>
    <b v="0"/>
    <s v="technology/web"/>
    <x v="2"/>
    <s v="web"/>
    <x v="577"/>
    <n v="0"/>
    <x v="2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n v="7"/>
    <b v="0"/>
    <s v="technology/web"/>
    <x v="2"/>
    <s v="web"/>
    <x v="578"/>
    <n v="0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n v="5"/>
    <b v="0"/>
    <s v="technology/web"/>
    <x v="2"/>
    <s v="web"/>
    <x v="579"/>
    <n v="1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n v="1"/>
    <b v="0"/>
    <s v="technology/web"/>
    <x v="2"/>
    <s v="web"/>
    <x v="580"/>
    <n v="0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n v="0"/>
    <b v="0"/>
    <s v="technology/web"/>
    <x v="2"/>
    <s v="web"/>
    <x v="581"/>
    <n v="0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n v="0"/>
    <b v="0"/>
    <s v="technology/web"/>
    <x v="2"/>
    <s v="web"/>
    <x v="582"/>
    <n v="0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n v="1"/>
    <b v="0"/>
    <s v="technology/web"/>
    <x v="2"/>
    <s v="web"/>
    <x v="583"/>
    <n v="0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n v="2"/>
    <b v="0"/>
    <s v="technology/web"/>
    <x v="2"/>
    <s v="web"/>
    <x v="584"/>
    <n v="1"/>
    <x v="0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n v="0"/>
    <b v="0"/>
    <s v="technology/web"/>
    <x v="2"/>
    <s v="web"/>
    <x v="585"/>
    <n v="0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n v="4"/>
    <b v="0"/>
    <s v="technology/web"/>
    <x v="2"/>
    <s v="web"/>
    <x v="586"/>
    <n v="1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n v="7"/>
    <b v="0"/>
    <s v="technology/web"/>
    <x v="2"/>
    <s v="web"/>
    <x v="587"/>
    <n v="9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n v="2"/>
    <b v="0"/>
    <s v="technology/web"/>
    <x v="2"/>
    <s v="web"/>
    <x v="588"/>
    <n v="3"/>
    <x v="2"/>
  </r>
  <r>
    <n v="589"/>
    <s v="Get Neighborly"/>
    <s v="Services closer than you think..."/>
    <x v="51"/>
    <n v="1"/>
    <x v="2"/>
    <s v="US"/>
    <s v="USD"/>
    <n v="1436366699"/>
    <x v="589"/>
    <b v="0"/>
    <n v="1"/>
    <b v="0"/>
    <s v="technology/web"/>
    <x v="2"/>
    <s v="web"/>
    <x v="589"/>
    <n v="0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n v="9"/>
    <b v="0"/>
    <s v="technology/web"/>
    <x v="2"/>
    <s v="web"/>
    <x v="590"/>
    <n v="4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n v="2"/>
    <b v="0"/>
    <s v="technology/web"/>
    <x v="2"/>
    <s v="web"/>
    <x v="591"/>
    <n v="0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n v="1"/>
    <b v="0"/>
    <s v="technology/web"/>
    <x v="2"/>
    <s v="web"/>
    <x v="592"/>
    <n v="3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n v="7"/>
    <b v="0"/>
    <s v="technology/web"/>
    <x v="2"/>
    <s v="web"/>
    <x v="593"/>
    <n v="23"/>
    <x v="0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n v="2"/>
    <b v="0"/>
    <s v="technology/web"/>
    <x v="2"/>
    <s v="web"/>
    <x v="594"/>
    <n v="0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n v="8"/>
    <b v="0"/>
    <s v="technology/web"/>
    <x v="2"/>
    <s v="web"/>
    <x v="595"/>
    <n v="0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n v="2"/>
    <b v="0"/>
    <s v="technology/web"/>
    <x v="2"/>
    <s v="web"/>
    <x v="596"/>
    <n v="0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n v="2"/>
    <b v="0"/>
    <s v="technology/web"/>
    <x v="2"/>
    <s v="web"/>
    <x v="597"/>
    <n v="0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n v="7"/>
    <b v="0"/>
    <s v="technology/web"/>
    <x v="2"/>
    <s v="web"/>
    <x v="598"/>
    <n v="34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n v="2"/>
    <b v="0"/>
    <s v="technology/web"/>
    <x v="2"/>
    <s v="web"/>
    <x v="599"/>
    <n v="0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n v="1"/>
    <b v="0"/>
    <s v="technology/web"/>
    <x v="2"/>
    <s v="web"/>
    <x v="600"/>
    <n v="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n v="6"/>
    <b v="0"/>
    <s v="technology/web"/>
    <x v="2"/>
    <s v="web"/>
    <x v="601"/>
    <n v="1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n v="0"/>
    <b v="0"/>
    <s v="technology/web"/>
    <x v="2"/>
    <s v="web"/>
    <x v="602"/>
    <n v="0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n v="13"/>
    <b v="0"/>
    <s v="technology/web"/>
    <x v="2"/>
    <s v="web"/>
    <x v="603"/>
    <n v="4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n v="0"/>
    <b v="0"/>
    <s v="technology/web"/>
    <x v="2"/>
    <s v="web"/>
    <x v="604"/>
    <n v="0"/>
    <x v="3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n v="8"/>
    <b v="0"/>
    <s v="technology/web"/>
    <x v="2"/>
    <s v="web"/>
    <x v="605"/>
    <n v="3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n v="1"/>
    <b v="0"/>
    <s v="technology/web"/>
    <x v="2"/>
    <s v="web"/>
    <x v="606"/>
    <n v="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n v="0"/>
    <b v="0"/>
    <s v="technology/web"/>
    <x v="2"/>
    <s v="web"/>
    <x v="607"/>
    <n v="0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n v="5"/>
    <b v="0"/>
    <s v="technology/web"/>
    <x v="2"/>
    <s v="web"/>
    <x v="608"/>
    <n v="1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n v="1"/>
    <b v="0"/>
    <s v="technology/web"/>
    <x v="2"/>
    <s v="web"/>
    <x v="609"/>
    <n v="1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n v="0"/>
    <b v="0"/>
    <s v="technology/web"/>
    <x v="2"/>
    <s v="web"/>
    <x v="610"/>
    <n v="0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n v="0"/>
    <b v="0"/>
    <s v="technology/web"/>
    <x v="2"/>
    <s v="web"/>
    <x v="611"/>
    <n v="0"/>
    <x v="0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n v="0"/>
    <b v="0"/>
    <s v="technology/web"/>
    <x v="2"/>
    <s v="web"/>
    <x v="612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n v="121"/>
    <b v="0"/>
    <s v="technology/web"/>
    <x v="2"/>
    <s v="web"/>
    <x v="613"/>
    <n v="21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n v="0"/>
    <b v="0"/>
    <s v="technology/web"/>
    <x v="2"/>
    <s v="web"/>
    <x v="614"/>
    <n v="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n v="0"/>
    <b v="0"/>
    <s v="technology/web"/>
    <x v="2"/>
    <s v="web"/>
    <x v="615"/>
    <n v="0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n v="0"/>
    <b v="0"/>
    <s v="technology/web"/>
    <x v="2"/>
    <s v="web"/>
    <x v="616"/>
    <n v="0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n v="3"/>
    <b v="0"/>
    <s v="technology/web"/>
    <x v="2"/>
    <s v="web"/>
    <x v="617"/>
    <n v="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n v="0"/>
    <b v="0"/>
    <s v="technology/web"/>
    <x v="2"/>
    <s v="web"/>
    <x v="618"/>
    <n v="0"/>
    <x v="0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n v="1"/>
    <b v="0"/>
    <s v="technology/web"/>
    <x v="2"/>
    <s v="web"/>
    <x v="619"/>
    <n v="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n v="1"/>
    <b v="0"/>
    <s v="technology/web"/>
    <x v="2"/>
    <s v="web"/>
    <x v="620"/>
    <n v="1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n v="3"/>
    <b v="0"/>
    <s v="technology/web"/>
    <x v="2"/>
    <s v="web"/>
    <x v="621"/>
    <n v="1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n v="9"/>
    <b v="0"/>
    <s v="technology/web"/>
    <x v="2"/>
    <s v="web"/>
    <x v="622"/>
    <n v="6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n v="0"/>
    <b v="0"/>
    <s v="technology/web"/>
    <x v="2"/>
    <s v="web"/>
    <x v="623"/>
    <n v="0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n v="0"/>
    <b v="0"/>
    <s v="technology/web"/>
    <x v="2"/>
    <s v="web"/>
    <x v="624"/>
    <n v="0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n v="0"/>
    <b v="0"/>
    <s v="technology/web"/>
    <x v="2"/>
    <s v="web"/>
    <x v="625"/>
    <n v="0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n v="39"/>
    <b v="0"/>
    <s v="technology/web"/>
    <x v="2"/>
    <s v="web"/>
    <x v="626"/>
    <n v="17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n v="1"/>
    <b v="0"/>
    <s v="technology/web"/>
    <x v="2"/>
    <s v="web"/>
    <x v="627"/>
    <n v="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n v="0"/>
    <b v="0"/>
    <s v="technology/web"/>
    <x v="2"/>
    <s v="web"/>
    <x v="628"/>
    <n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n v="3"/>
    <b v="0"/>
    <s v="technology/web"/>
    <x v="2"/>
    <s v="web"/>
    <x v="629"/>
    <n v="0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n v="1"/>
    <b v="0"/>
    <s v="technology/web"/>
    <x v="2"/>
    <s v="web"/>
    <x v="630"/>
    <n v="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n v="9"/>
    <b v="0"/>
    <s v="technology/web"/>
    <x v="2"/>
    <s v="web"/>
    <x v="631"/>
    <n v="1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n v="0"/>
    <b v="0"/>
    <s v="technology/web"/>
    <x v="2"/>
    <s v="web"/>
    <x v="632"/>
    <n v="0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n v="25"/>
    <b v="0"/>
    <s v="technology/web"/>
    <x v="2"/>
    <s v="web"/>
    <x v="633"/>
    <n v="12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n v="1"/>
    <b v="0"/>
    <s v="technology/web"/>
    <x v="2"/>
    <s v="web"/>
    <x v="634"/>
    <n v="0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n v="1"/>
    <b v="0"/>
    <s v="technology/web"/>
    <x v="2"/>
    <s v="web"/>
    <x v="635"/>
    <n v="0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n v="1"/>
    <b v="0"/>
    <s v="technology/web"/>
    <x v="2"/>
    <s v="web"/>
    <x v="636"/>
    <n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n v="0"/>
    <b v="0"/>
    <s v="technology/web"/>
    <x v="2"/>
    <s v="web"/>
    <x v="637"/>
    <n v="0"/>
    <x v="1"/>
  </r>
  <r>
    <n v="638"/>
    <s v="W (Canceled)"/>
    <s v="O0"/>
    <x v="61"/>
    <n v="18"/>
    <x v="1"/>
    <s v="DE"/>
    <s v="EUR"/>
    <n v="1490447662"/>
    <x v="638"/>
    <b v="0"/>
    <n v="6"/>
    <b v="0"/>
    <s v="technology/web"/>
    <x v="2"/>
    <s v="web"/>
    <x v="638"/>
    <n v="0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n v="1"/>
    <b v="0"/>
    <s v="technology/web"/>
    <x v="2"/>
    <s v="web"/>
    <x v="639"/>
    <n v="0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n v="2"/>
    <b v="1"/>
    <s v="technology/wearables"/>
    <x v="2"/>
    <s v="wearables"/>
    <x v="640"/>
    <n v="144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n v="315"/>
    <b v="1"/>
    <s v="technology/wearables"/>
    <x v="2"/>
    <s v="wearables"/>
    <x v="641"/>
    <n v="119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n v="2174"/>
    <b v="1"/>
    <s v="technology/wearables"/>
    <x v="2"/>
    <s v="wearables"/>
    <x v="642"/>
    <n v="1460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n v="152"/>
    <b v="1"/>
    <s v="technology/wearables"/>
    <x v="2"/>
    <s v="wearables"/>
    <x v="643"/>
    <n v="106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n v="1021"/>
    <b v="1"/>
    <s v="technology/wearables"/>
    <x v="2"/>
    <s v="wearables"/>
    <x v="644"/>
    <n v="300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n v="237"/>
    <b v="1"/>
    <s v="technology/wearables"/>
    <x v="2"/>
    <s v="wearables"/>
    <x v="645"/>
    <n v="279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n v="27"/>
    <b v="1"/>
    <s v="technology/wearables"/>
    <x v="2"/>
    <s v="wearables"/>
    <x v="646"/>
    <n v="132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n v="17"/>
    <b v="1"/>
    <s v="technology/wearables"/>
    <x v="2"/>
    <s v="wearables"/>
    <x v="647"/>
    <n v="107"/>
    <x v="2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n v="27"/>
    <b v="1"/>
    <s v="technology/wearables"/>
    <x v="2"/>
    <s v="wearables"/>
    <x v="648"/>
    <n v="127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n v="82"/>
    <b v="1"/>
    <s v="technology/wearables"/>
    <x v="2"/>
    <s v="wearables"/>
    <x v="649"/>
    <n v="140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n v="48"/>
    <b v="1"/>
    <s v="technology/wearables"/>
    <x v="2"/>
    <s v="wearables"/>
    <x v="650"/>
    <n v="112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n v="105"/>
    <b v="1"/>
    <s v="technology/wearables"/>
    <x v="2"/>
    <s v="wearables"/>
    <x v="651"/>
    <n v="10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n v="28"/>
    <b v="1"/>
    <s v="technology/wearables"/>
    <x v="2"/>
    <s v="wearables"/>
    <x v="652"/>
    <n v="10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n v="1107"/>
    <b v="1"/>
    <s v="technology/wearables"/>
    <x v="2"/>
    <s v="wearables"/>
    <x v="653"/>
    <n v="141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n v="1013"/>
    <b v="1"/>
    <s v="technology/wearables"/>
    <x v="2"/>
    <s v="wearables"/>
    <x v="654"/>
    <n v="267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n v="274"/>
    <b v="1"/>
    <s v="technology/wearables"/>
    <x v="2"/>
    <s v="wearables"/>
    <x v="655"/>
    <n v="147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n v="87"/>
    <b v="1"/>
    <s v="technology/wearables"/>
    <x v="2"/>
    <s v="wearables"/>
    <x v="656"/>
    <n v="21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n v="99"/>
    <b v="1"/>
    <s v="technology/wearables"/>
    <x v="2"/>
    <s v="wearables"/>
    <x v="657"/>
    <n v="126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n v="276"/>
    <b v="1"/>
    <s v="technology/wearables"/>
    <x v="2"/>
    <s v="wearables"/>
    <x v="658"/>
    <n v="104"/>
    <x v="0"/>
  </r>
  <r>
    <n v="659"/>
    <s v="Lulu Watch Designs - Apple Watch"/>
    <s v="Sync up your lifestyle"/>
    <x v="9"/>
    <n v="3017"/>
    <x v="0"/>
    <s v="US"/>
    <s v="USD"/>
    <n v="1440339295"/>
    <x v="659"/>
    <b v="0"/>
    <n v="21"/>
    <b v="1"/>
    <s v="technology/wearables"/>
    <x v="2"/>
    <s v="wearables"/>
    <x v="659"/>
    <n v="101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n v="18"/>
    <b v="0"/>
    <s v="technology/wearables"/>
    <x v="2"/>
    <s v="wearables"/>
    <x v="660"/>
    <n v="3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n v="9"/>
    <b v="0"/>
    <s v="technology/wearables"/>
    <x v="2"/>
    <s v="wearables"/>
    <x v="661"/>
    <n v="1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n v="4"/>
    <b v="0"/>
    <s v="technology/wearables"/>
    <x v="2"/>
    <s v="wearables"/>
    <x v="662"/>
    <n v="0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n v="7"/>
    <b v="0"/>
    <s v="technology/wearables"/>
    <x v="2"/>
    <s v="wearables"/>
    <x v="663"/>
    <n v="0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n v="29"/>
    <b v="0"/>
    <s v="technology/wearables"/>
    <x v="2"/>
    <s v="wearables"/>
    <x v="664"/>
    <n v="8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n v="12"/>
    <b v="0"/>
    <s v="technology/wearables"/>
    <x v="2"/>
    <s v="wearables"/>
    <x v="665"/>
    <n v="19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n v="4"/>
    <b v="0"/>
    <s v="technology/wearables"/>
    <x v="2"/>
    <s v="wearables"/>
    <x v="666"/>
    <n v="0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n v="28"/>
    <b v="0"/>
    <s v="technology/wearables"/>
    <x v="2"/>
    <s v="wearables"/>
    <x v="667"/>
    <n v="10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n v="25"/>
    <b v="0"/>
    <s v="technology/wearables"/>
    <x v="2"/>
    <s v="wearables"/>
    <x v="668"/>
    <n v="5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n v="28"/>
    <b v="0"/>
    <s v="technology/wearables"/>
    <x v="2"/>
    <s v="wearables"/>
    <x v="669"/>
    <n v="22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n v="310"/>
    <b v="0"/>
    <s v="technology/wearables"/>
    <x v="2"/>
    <s v="wearables"/>
    <x v="670"/>
    <n v="29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n v="15"/>
    <b v="0"/>
    <s v="technology/wearables"/>
    <x v="2"/>
    <s v="wearables"/>
    <x v="671"/>
    <n v="39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n v="215"/>
    <b v="0"/>
    <s v="technology/wearables"/>
    <x v="2"/>
    <s v="wearables"/>
    <x v="672"/>
    <n v="22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n v="3"/>
    <b v="0"/>
    <s v="technology/wearables"/>
    <x v="2"/>
    <s v="wearables"/>
    <x v="673"/>
    <n v="0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n v="2"/>
    <b v="0"/>
    <s v="technology/wearables"/>
    <x v="2"/>
    <s v="wearables"/>
    <x v="674"/>
    <n v="0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n v="26"/>
    <b v="0"/>
    <s v="technology/wearables"/>
    <x v="2"/>
    <s v="wearables"/>
    <x v="675"/>
    <n v="15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n v="24"/>
    <b v="0"/>
    <s v="technology/wearables"/>
    <x v="2"/>
    <s v="wearables"/>
    <x v="676"/>
    <n v="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n v="96"/>
    <b v="0"/>
    <s v="technology/wearables"/>
    <x v="2"/>
    <s v="wearables"/>
    <x v="677"/>
    <n v="26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n v="17"/>
    <b v="0"/>
    <s v="technology/wearables"/>
    <x v="2"/>
    <s v="wearables"/>
    <x v="678"/>
    <n v="4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n v="94"/>
    <b v="0"/>
    <s v="technology/wearables"/>
    <x v="2"/>
    <s v="wearables"/>
    <x v="679"/>
    <n v="15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n v="129"/>
    <b v="0"/>
    <s v="technology/wearables"/>
    <x v="2"/>
    <s v="wearables"/>
    <x v="680"/>
    <n v="26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n v="1"/>
    <b v="0"/>
    <s v="technology/wearables"/>
    <x v="2"/>
    <s v="wearables"/>
    <x v="681"/>
    <n v="0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n v="4"/>
    <b v="0"/>
    <s v="technology/wearables"/>
    <x v="2"/>
    <s v="wearables"/>
    <x v="682"/>
    <n v="0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n v="3"/>
    <b v="0"/>
    <s v="technology/wearables"/>
    <x v="2"/>
    <s v="wearables"/>
    <x v="683"/>
    <n v="1"/>
    <x v="2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n v="135"/>
    <b v="0"/>
    <s v="technology/wearables"/>
    <x v="2"/>
    <s v="wearables"/>
    <x v="684"/>
    <n v="7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n v="10"/>
    <b v="0"/>
    <s v="technology/wearables"/>
    <x v="2"/>
    <s v="wearables"/>
    <x v="685"/>
    <n v="28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n v="0"/>
    <b v="0"/>
    <s v="technology/wearables"/>
    <x v="2"/>
    <s v="wearables"/>
    <x v="686"/>
    <n v="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n v="6"/>
    <b v="0"/>
    <s v="technology/wearables"/>
    <x v="2"/>
    <s v="wearables"/>
    <x v="687"/>
    <n v="4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n v="36"/>
    <b v="0"/>
    <s v="technology/wearables"/>
    <x v="2"/>
    <s v="wearables"/>
    <x v="688"/>
    <n v="7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n v="336"/>
    <b v="0"/>
    <s v="technology/wearables"/>
    <x v="2"/>
    <s v="wearables"/>
    <x v="689"/>
    <n v="58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n v="34"/>
    <b v="0"/>
    <s v="technology/wearables"/>
    <x v="2"/>
    <s v="wearables"/>
    <x v="690"/>
    <n v="12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n v="10"/>
    <b v="0"/>
    <s v="technology/wearables"/>
    <x v="2"/>
    <s v="wearables"/>
    <x v="691"/>
    <n v="1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n v="201"/>
    <b v="0"/>
    <s v="technology/wearables"/>
    <x v="2"/>
    <s v="wearables"/>
    <x v="692"/>
    <n v="7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n v="296"/>
    <b v="0"/>
    <s v="technology/wearables"/>
    <x v="2"/>
    <s v="wearables"/>
    <x v="693"/>
    <n v="35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n v="7"/>
    <b v="0"/>
    <s v="technology/wearables"/>
    <x v="2"/>
    <s v="wearables"/>
    <x v="694"/>
    <n v="0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n v="7"/>
    <b v="0"/>
    <s v="technology/wearables"/>
    <x v="2"/>
    <s v="wearables"/>
    <x v="695"/>
    <n v="1"/>
    <x v="3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n v="1"/>
    <b v="0"/>
    <s v="technology/wearables"/>
    <x v="2"/>
    <s v="wearables"/>
    <x v="696"/>
    <n v="0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n v="114"/>
    <b v="0"/>
    <s v="technology/wearables"/>
    <x v="2"/>
    <s v="wearables"/>
    <x v="697"/>
    <n v="46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n v="29"/>
    <b v="0"/>
    <s v="technology/wearables"/>
    <x v="2"/>
    <s v="wearables"/>
    <x v="698"/>
    <n v="15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n v="890"/>
    <b v="0"/>
    <s v="technology/wearables"/>
    <x v="2"/>
    <s v="wearables"/>
    <x v="699"/>
    <n v="8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n v="31"/>
    <b v="0"/>
    <s v="technology/wearables"/>
    <x v="2"/>
    <s v="wearables"/>
    <x v="700"/>
    <n v="3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n v="21"/>
    <b v="0"/>
    <s v="technology/wearables"/>
    <x v="2"/>
    <s v="wearables"/>
    <x v="701"/>
    <n v="27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n v="37"/>
    <b v="0"/>
    <s v="technology/wearables"/>
    <x v="2"/>
    <s v="wearables"/>
    <x v="702"/>
    <n v="31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n v="7"/>
    <b v="0"/>
    <s v="technology/wearables"/>
    <x v="2"/>
    <s v="wearables"/>
    <x v="703"/>
    <n v="6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n v="4"/>
    <b v="0"/>
    <s v="technology/wearables"/>
    <x v="2"/>
    <s v="wearables"/>
    <x v="704"/>
    <n v="1"/>
    <x v="2"/>
  </r>
  <r>
    <n v="705"/>
    <s v="SomnoScope"/>
    <s v="The closest thing ever to the Holy Grail of wearables technology"/>
    <x v="57"/>
    <n v="977"/>
    <x v="2"/>
    <s v="NL"/>
    <s v="EUR"/>
    <n v="1484999278"/>
    <x v="705"/>
    <b v="0"/>
    <n v="5"/>
    <b v="0"/>
    <s v="technology/wearables"/>
    <x v="2"/>
    <s v="wearables"/>
    <x v="705"/>
    <n v="1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n v="0"/>
    <b v="0"/>
    <s v="technology/wearables"/>
    <x v="2"/>
    <s v="wearables"/>
    <x v="706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n v="456"/>
    <b v="0"/>
    <s v="technology/wearables"/>
    <x v="2"/>
    <s v="wearables"/>
    <x v="707"/>
    <n v="79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n v="369"/>
    <b v="0"/>
    <s v="technology/wearables"/>
    <x v="2"/>
    <s v="wearables"/>
    <x v="708"/>
    <n v="22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n v="2"/>
    <b v="0"/>
    <s v="technology/wearables"/>
    <x v="2"/>
    <s v="wearables"/>
    <x v="709"/>
    <n v="0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n v="0"/>
    <b v="0"/>
    <s v="technology/wearables"/>
    <x v="2"/>
    <s v="wearables"/>
    <x v="710"/>
    <n v="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n v="338"/>
    <b v="0"/>
    <s v="technology/wearables"/>
    <x v="2"/>
    <s v="wearables"/>
    <x v="711"/>
    <n v="3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n v="4"/>
    <b v="0"/>
    <s v="technology/wearables"/>
    <x v="2"/>
    <s v="wearables"/>
    <x v="712"/>
    <n v="0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n v="1"/>
    <b v="0"/>
    <s v="technology/wearables"/>
    <x v="2"/>
    <s v="wearables"/>
    <x v="713"/>
    <n v="1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n v="28"/>
    <b v="0"/>
    <s v="technology/wearables"/>
    <x v="2"/>
    <s v="wearables"/>
    <x v="714"/>
    <n v="15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n v="12"/>
    <b v="0"/>
    <s v="technology/wearables"/>
    <x v="2"/>
    <s v="wearables"/>
    <x v="715"/>
    <n v="5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n v="16"/>
    <b v="0"/>
    <s v="technology/wearables"/>
    <x v="2"/>
    <s v="wearables"/>
    <x v="716"/>
    <n v="10"/>
    <x v="3"/>
  </r>
  <r>
    <n v="717"/>
    <s v="cool air belt"/>
    <s v="Cool air flowing under clothing keeps you cool."/>
    <x v="57"/>
    <n v="305"/>
    <x v="2"/>
    <s v="US"/>
    <s v="USD"/>
    <n v="1409949002"/>
    <x v="717"/>
    <b v="0"/>
    <n v="4"/>
    <b v="0"/>
    <s v="technology/wearables"/>
    <x v="2"/>
    <s v="wearables"/>
    <x v="717"/>
    <n v="0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n v="4"/>
    <b v="0"/>
    <s v="technology/wearables"/>
    <x v="2"/>
    <s v="wearables"/>
    <x v="718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n v="10"/>
    <b v="0"/>
    <s v="technology/wearables"/>
    <x v="2"/>
    <s v="wearables"/>
    <x v="719"/>
    <n v="1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n v="41"/>
    <b v="1"/>
    <s v="publishing/nonfiction"/>
    <x v="3"/>
    <s v="nonfiction"/>
    <x v="720"/>
    <n v="144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n v="119"/>
    <b v="1"/>
    <s v="publishing/nonfiction"/>
    <x v="3"/>
    <s v="nonfiction"/>
    <x v="721"/>
    <n v="122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n v="153"/>
    <b v="1"/>
    <s v="publishing/nonfiction"/>
    <x v="3"/>
    <s v="nonfiction"/>
    <x v="722"/>
    <n v="132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n v="100"/>
    <b v="1"/>
    <s v="publishing/nonfiction"/>
    <x v="3"/>
    <s v="nonfiction"/>
    <x v="723"/>
    <n v="109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n v="143"/>
    <b v="1"/>
    <s v="publishing/nonfiction"/>
    <x v="3"/>
    <s v="nonfiction"/>
    <x v="724"/>
    <n v="105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n v="140"/>
    <b v="1"/>
    <s v="publishing/nonfiction"/>
    <x v="3"/>
    <s v="nonfiction"/>
    <x v="725"/>
    <n v="100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n v="35"/>
    <b v="1"/>
    <s v="publishing/nonfiction"/>
    <x v="3"/>
    <s v="nonfiction"/>
    <x v="726"/>
    <n v="101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n v="149"/>
    <b v="1"/>
    <s v="publishing/nonfiction"/>
    <x v="3"/>
    <s v="nonfiction"/>
    <x v="727"/>
    <n v="156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n v="130"/>
    <b v="1"/>
    <s v="publishing/nonfiction"/>
    <x v="3"/>
    <s v="nonfiction"/>
    <x v="728"/>
    <n v="106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n v="120"/>
    <b v="1"/>
    <s v="publishing/nonfiction"/>
    <x v="3"/>
    <s v="nonfiction"/>
    <x v="729"/>
    <n v="131"/>
    <x v="5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n v="265"/>
    <b v="1"/>
    <s v="publishing/nonfiction"/>
    <x v="3"/>
    <s v="nonfiction"/>
    <x v="730"/>
    <n v="132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n v="71"/>
    <b v="1"/>
    <s v="publishing/nonfiction"/>
    <x v="3"/>
    <s v="nonfiction"/>
    <x v="731"/>
    <n v="126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n v="13"/>
    <b v="1"/>
    <s v="publishing/nonfiction"/>
    <x v="3"/>
    <s v="nonfiction"/>
    <x v="732"/>
    <n v="160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n v="169"/>
    <b v="1"/>
    <s v="publishing/nonfiction"/>
    <x v="3"/>
    <s v="nonfiction"/>
    <x v="733"/>
    <n v="120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n v="57"/>
    <b v="1"/>
    <s v="publishing/nonfiction"/>
    <x v="3"/>
    <s v="nonfiction"/>
    <x v="734"/>
    <n v="126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n v="229"/>
    <b v="1"/>
    <s v="publishing/nonfiction"/>
    <x v="3"/>
    <s v="nonfiction"/>
    <x v="735"/>
    <n v="114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n v="108"/>
    <b v="1"/>
    <s v="publishing/nonfiction"/>
    <x v="3"/>
    <s v="nonfiction"/>
    <x v="736"/>
    <n v="315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n v="108"/>
    <b v="1"/>
    <s v="publishing/nonfiction"/>
    <x v="3"/>
    <s v="nonfiction"/>
    <x v="737"/>
    <n v="122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n v="41"/>
    <b v="1"/>
    <s v="publishing/nonfiction"/>
    <x v="3"/>
    <s v="nonfiction"/>
    <x v="738"/>
    <n v="107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n v="139"/>
    <b v="1"/>
    <s v="publishing/nonfiction"/>
    <x v="3"/>
    <s v="nonfiction"/>
    <x v="739"/>
    <n v="158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n v="19"/>
    <b v="1"/>
    <s v="publishing/nonfiction"/>
    <x v="3"/>
    <s v="nonfiction"/>
    <x v="740"/>
    <n v="107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n v="94"/>
    <b v="1"/>
    <s v="publishing/nonfiction"/>
    <x v="3"/>
    <s v="nonfiction"/>
    <x v="741"/>
    <n v="102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n v="23"/>
    <b v="1"/>
    <s v="publishing/nonfiction"/>
    <x v="3"/>
    <s v="nonfiction"/>
    <x v="742"/>
    <n v="111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n v="15"/>
    <b v="1"/>
    <s v="publishing/nonfiction"/>
    <x v="3"/>
    <s v="nonfiction"/>
    <x v="743"/>
    <n v="148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n v="62"/>
    <b v="1"/>
    <s v="publishing/nonfiction"/>
    <x v="3"/>
    <s v="nonfiction"/>
    <x v="744"/>
    <n v="102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n v="74"/>
    <b v="1"/>
    <s v="publishing/nonfiction"/>
    <x v="3"/>
    <s v="nonfiction"/>
    <x v="745"/>
    <n v="179"/>
    <x v="4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n v="97"/>
    <b v="1"/>
    <s v="publishing/nonfiction"/>
    <x v="3"/>
    <s v="nonfiction"/>
    <x v="746"/>
    <n v="111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n v="55"/>
    <b v="1"/>
    <s v="publishing/nonfiction"/>
    <x v="3"/>
    <s v="nonfiction"/>
    <x v="747"/>
    <n v="1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n v="44"/>
    <b v="1"/>
    <s v="publishing/nonfiction"/>
    <x v="3"/>
    <s v="nonfiction"/>
    <x v="748"/>
    <n v="100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n v="110"/>
    <b v="1"/>
    <s v="publishing/nonfiction"/>
    <x v="3"/>
    <s v="nonfiction"/>
    <x v="749"/>
    <n v="106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n v="59"/>
    <b v="1"/>
    <s v="publishing/nonfiction"/>
    <x v="3"/>
    <s v="nonfiction"/>
    <x v="750"/>
    <n v="103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n v="62"/>
    <b v="1"/>
    <s v="publishing/nonfiction"/>
    <x v="3"/>
    <s v="nonfiction"/>
    <x v="751"/>
    <n v="11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n v="105"/>
    <b v="1"/>
    <s v="publishing/nonfiction"/>
    <x v="3"/>
    <s v="nonfiction"/>
    <x v="752"/>
    <n v="11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n v="26"/>
    <b v="1"/>
    <s v="publishing/nonfiction"/>
    <x v="3"/>
    <s v="nonfiction"/>
    <x v="753"/>
    <n v="128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n v="49"/>
    <b v="1"/>
    <s v="publishing/nonfiction"/>
    <x v="3"/>
    <s v="nonfiction"/>
    <x v="754"/>
    <n v="104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n v="68"/>
    <b v="1"/>
    <s v="publishing/nonfiction"/>
    <x v="3"/>
    <s v="nonfiction"/>
    <x v="755"/>
    <n v="102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n v="22"/>
    <b v="1"/>
    <s v="publishing/nonfiction"/>
    <x v="3"/>
    <s v="nonfiction"/>
    <x v="756"/>
    <n v="118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n v="18"/>
    <b v="1"/>
    <s v="publishing/nonfiction"/>
    <x v="3"/>
    <s v="nonfiction"/>
    <x v="757"/>
    <n v="238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n v="19"/>
    <b v="1"/>
    <s v="publishing/nonfiction"/>
    <x v="3"/>
    <s v="nonfiction"/>
    <x v="758"/>
    <n v="102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n v="99"/>
    <b v="1"/>
    <s v="publishing/nonfiction"/>
    <x v="3"/>
    <s v="nonfiction"/>
    <x v="759"/>
    <n v="102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n v="0"/>
    <b v="0"/>
    <s v="publishing/fiction"/>
    <x v="3"/>
    <s v="fiction"/>
    <x v="760"/>
    <n v="0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n v="6"/>
    <b v="0"/>
    <s v="publishing/fiction"/>
    <x v="3"/>
    <s v="fiction"/>
    <x v="761"/>
    <n v="5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n v="0"/>
    <b v="0"/>
    <s v="publishing/fiction"/>
    <x v="3"/>
    <s v="fiction"/>
    <x v="762"/>
    <n v="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n v="1"/>
    <b v="0"/>
    <s v="publishing/fiction"/>
    <x v="3"/>
    <s v="fiction"/>
    <x v="763"/>
    <n v="0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n v="0"/>
    <b v="0"/>
    <s v="publishing/fiction"/>
    <x v="3"/>
    <s v="fiction"/>
    <x v="764"/>
    <n v="0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n v="44"/>
    <b v="0"/>
    <s v="publishing/fiction"/>
    <x v="3"/>
    <s v="fiction"/>
    <x v="765"/>
    <n v="36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n v="0"/>
    <b v="0"/>
    <s v="publishing/fiction"/>
    <x v="3"/>
    <s v="fiction"/>
    <x v="766"/>
    <n v="0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n v="3"/>
    <b v="0"/>
    <s v="publishing/fiction"/>
    <x v="3"/>
    <s v="fiction"/>
    <x v="767"/>
    <n v="4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n v="0"/>
    <b v="0"/>
    <s v="publishing/fiction"/>
    <x v="3"/>
    <s v="fiction"/>
    <x v="768"/>
    <n v="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n v="52"/>
    <b v="0"/>
    <s v="publishing/fiction"/>
    <x v="3"/>
    <s v="fiction"/>
    <x v="769"/>
    <n v="41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n v="0"/>
    <b v="0"/>
    <s v="publishing/fiction"/>
    <x v="3"/>
    <s v="fiction"/>
    <x v="770"/>
    <n v="0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n v="1"/>
    <b v="0"/>
    <s v="publishing/fiction"/>
    <x v="3"/>
    <s v="fiction"/>
    <x v="771"/>
    <n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n v="1"/>
    <b v="0"/>
    <s v="publishing/fiction"/>
    <x v="3"/>
    <s v="fiction"/>
    <x v="772"/>
    <n v="3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n v="2"/>
    <b v="0"/>
    <s v="publishing/fiction"/>
    <x v="3"/>
    <s v="fiction"/>
    <x v="773"/>
    <n v="1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n v="9"/>
    <b v="0"/>
    <s v="publishing/fiction"/>
    <x v="3"/>
    <s v="fiction"/>
    <x v="774"/>
    <n v="70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n v="5"/>
    <b v="0"/>
    <s v="publishing/fiction"/>
    <x v="3"/>
    <s v="fiction"/>
    <x v="775"/>
    <n v="2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n v="57"/>
    <b v="0"/>
    <s v="publishing/fiction"/>
    <x v="3"/>
    <s v="fiction"/>
    <x v="776"/>
    <n v="51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n v="3"/>
    <b v="0"/>
    <s v="publishing/fiction"/>
    <x v="3"/>
    <s v="fiction"/>
    <x v="777"/>
    <n v="1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n v="1"/>
    <b v="0"/>
    <s v="publishing/fiction"/>
    <x v="3"/>
    <s v="fiction"/>
    <x v="778"/>
    <n v="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n v="6"/>
    <b v="0"/>
    <s v="publishing/fiction"/>
    <x v="3"/>
    <s v="fiction"/>
    <x v="779"/>
    <n v="3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n v="27"/>
    <b v="1"/>
    <s v="music/rock"/>
    <x v="4"/>
    <s v="rock"/>
    <x v="780"/>
    <n v="104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n v="25"/>
    <b v="1"/>
    <s v="music/rock"/>
    <x v="4"/>
    <s v="rock"/>
    <x v="781"/>
    <n v="133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n v="14"/>
    <b v="1"/>
    <s v="music/rock"/>
    <x v="4"/>
    <s v="rock"/>
    <x v="782"/>
    <n v="100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n v="35"/>
    <b v="1"/>
    <s v="music/rock"/>
    <x v="4"/>
    <s v="rock"/>
    <x v="783"/>
    <n v="148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n v="10"/>
    <b v="1"/>
    <s v="music/rock"/>
    <x v="4"/>
    <s v="rock"/>
    <x v="784"/>
    <n v="103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n v="29"/>
    <b v="1"/>
    <s v="music/rock"/>
    <x v="4"/>
    <s v="rock"/>
    <x v="785"/>
    <n v="181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n v="44"/>
    <b v="1"/>
    <s v="music/rock"/>
    <x v="4"/>
    <s v="rock"/>
    <x v="786"/>
    <n v="143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n v="17"/>
    <b v="1"/>
    <s v="music/rock"/>
    <x v="4"/>
    <s v="rock"/>
    <x v="787"/>
    <n v="114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n v="34"/>
    <b v="1"/>
    <s v="music/rock"/>
    <x v="4"/>
    <s v="rock"/>
    <x v="788"/>
    <n v="204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n v="14"/>
    <b v="1"/>
    <s v="music/rock"/>
    <x v="4"/>
    <s v="rock"/>
    <x v="789"/>
    <n v="10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n v="156"/>
    <b v="1"/>
    <s v="music/rock"/>
    <x v="4"/>
    <s v="rock"/>
    <x v="790"/>
    <n v="14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n v="128"/>
    <b v="1"/>
    <s v="music/rock"/>
    <x v="4"/>
    <s v="rock"/>
    <x v="791"/>
    <n v="104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n v="60"/>
    <b v="1"/>
    <s v="music/rock"/>
    <x v="4"/>
    <s v="rock"/>
    <x v="792"/>
    <n v="100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n v="32"/>
    <b v="1"/>
    <s v="music/rock"/>
    <x v="4"/>
    <s v="rock"/>
    <x v="793"/>
    <n v="103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n v="53"/>
    <b v="1"/>
    <s v="music/rock"/>
    <x v="4"/>
    <s v="rock"/>
    <x v="794"/>
    <n v="105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n v="184"/>
    <b v="1"/>
    <s v="music/rock"/>
    <x v="4"/>
    <s v="rock"/>
    <x v="795"/>
    <n v="112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n v="90"/>
    <b v="1"/>
    <s v="music/rock"/>
    <x v="4"/>
    <s v="rock"/>
    <x v="796"/>
    <n v="101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n v="71"/>
    <b v="1"/>
    <s v="music/rock"/>
    <x v="4"/>
    <s v="rock"/>
    <x v="797"/>
    <n v="108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n v="87"/>
    <b v="1"/>
    <s v="music/rock"/>
    <x v="4"/>
    <s v="rock"/>
    <x v="798"/>
    <n v="115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n v="28"/>
    <b v="1"/>
    <s v="music/rock"/>
    <x v="4"/>
    <s v="rock"/>
    <x v="799"/>
    <n v="100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n v="56"/>
    <b v="1"/>
    <s v="music/rock"/>
    <x v="4"/>
    <s v="rock"/>
    <x v="800"/>
    <n v="152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n v="51"/>
    <b v="1"/>
    <s v="music/rock"/>
    <x v="4"/>
    <s v="rock"/>
    <x v="801"/>
    <n v="112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n v="75"/>
    <b v="1"/>
    <s v="music/rock"/>
    <x v="4"/>
    <s v="rock"/>
    <x v="802"/>
    <n v="101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n v="38"/>
    <b v="1"/>
    <s v="music/rock"/>
    <x v="4"/>
    <s v="rock"/>
    <x v="803"/>
    <n v="123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n v="18"/>
    <b v="1"/>
    <s v="music/rock"/>
    <x v="4"/>
    <s v="rock"/>
    <x v="804"/>
    <n v="1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n v="54"/>
    <b v="1"/>
    <s v="music/rock"/>
    <x v="4"/>
    <s v="rock"/>
    <x v="805"/>
    <n v="105"/>
    <x v="6"/>
  </r>
  <r>
    <n v="806"/>
    <s v="Golden Animals NEW Album!"/>
    <s v="Help Golden Animals finish their NEW Album!"/>
    <x v="6"/>
    <n v="8355"/>
    <x v="0"/>
    <s v="US"/>
    <s v="USD"/>
    <n v="1315413339"/>
    <x v="806"/>
    <b v="0"/>
    <n v="71"/>
    <b v="1"/>
    <s v="music/rock"/>
    <x v="4"/>
    <s v="rock"/>
    <x v="806"/>
    <n v="104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n v="57"/>
    <b v="1"/>
    <s v="music/rock"/>
    <x v="4"/>
    <s v="rock"/>
    <x v="807"/>
    <n v="105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n v="43"/>
    <b v="1"/>
    <s v="music/rock"/>
    <x v="4"/>
    <s v="rock"/>
    <x v="808"/>
    <n v="100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n v="52"/>
    <b v="1"/>
    <s v="music/rock"/>
    <x v="4"/>
    <s v="rock"/>
    <x v="809"/>
    <n v="104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n v="27"/>
    <b v="1"/>
    <s v="music/rock"/>
    <x v="4"/>
    <s v="rock"/>
    <x v="810"/>
    <n v="105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n v="12"/>
    <b v="1"/>
    <s v="music/rock"/>
    <x v="4"/>
    <s v="rock"/>
    <x v="811"/>
    <n v="104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n v="33"/>
    <b v="1"/>
    <s v="music/rock"/>
    <x v="4"/>
    <s v="rock"/>
    <x v="812"/>
    <n v="15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n v="96"/>
    <b v="1"/>
    <s v="music/rock"/>
    <x v="4"/>
    <s v="rock"/>
    <x v="813"/>
    <n v="160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n v="28"/>
    <b v="1"/>
    <s v="music/rock"/>
    <x v="4"/>
    <s v="rock"/>
    <x v="814"/>
    <n v="127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n v="43"/>
    <b v="1"/>
    <s v="music/rock"/>
    <x v="4"/>
    <s v="rock"/>
    <x v="815"/>
    <n v="107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n v="205"/>
    <b v="1"/>
    <s v="music/rock"/>
    <x v="4"/>
    <s v="rock"/>
    <x v="816"/>
    <n v="115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n v="23"/>
    <b v="1"/>
    <s v="music/rock"/>
    <x v="4"/>
    <s v="rock"/>
    <x v="817"/>
    <n v="13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n v="19"/>
    <b v="1"/>
    <s v="music/rock"/>
    <x v="4"/>
    <s v="rock"/>
    <x v="818"/>
    <n v="156"/>
    <x v="5"/>
  </r>
  <r>
    <n v="819"/>
    <s v="Winter Tour"/>
    <s v="We are touring the Southeast in support of our new EP"/>
    <x v="44"/>
    <n v="435"/>
    <x v="0"/>
    <s v="US"/>
    <s v="USD"/>
    <n v="1387601040"/>
    <x v="819"/>
    <b v="0"/>
    <n v="14"/>
    <b v="1"/>
    <s v="music/rock"/>
    <x v="4"/>
    <s v="rock"/>
    <x v="819"/>
    <n v="109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n v="38"/>
    <b v="1"/>
    <s v="music/rock"/>
    <x v="4"/>
    <s v="rock"/>
    <x v="820"/>
    <n v="134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n v="78"/>
    <b v="1"/>
    <s v="music/rock"/>
    <x v="4"/>
    <s v="rock"/>
    <x v="821"/>
    <n v="100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n v="69"/>
    <b v="1"/>
    <s v="music/rock"/>
    <x v="4"/>
    <s v="rock"/>
    <x v="822"/>
    <n v="119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n v="33"/>
    <b v="1"/>
    <s v="music/rock"/>
    <x v="4"/>
    <s v="rock"/>
    <x v="823"/>
    <n v="180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n v="54"/>
    <b v="1"/>
    <s v="music/rock"/>
    <x v="4"/>
    <s v="rock"/>
    <x v="824"/>
    <n v="134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n v="99"/>
    <b v="1"/>
    <s v="music/rock"/>
    <x v="4"/>
    <s v="rock"/>
    <x v="825"/>
    <n v="100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n v="49"/>
    <b v="1"/>
    <s v="music/rock"/>
    <x v="4"/>
    <s v="rock"/>
    <x v="826"/>
    <n v="101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n v="11"/>
    <b v="1"/>
    <s v="music/rock"/>
    <x v="4"/>
    <s v="rock"/>
    <x v="827"/>
    <n v="103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n v="38"/>
    <b v="1"/>
    <s v="music/rock"/>
    <x v="4"/>
    <s v="rock"/>
    <x v="828"/>
    <n v="107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n v="16"/>
    <b v="1"/>
    <s v="music/rock"/>
    <x v="4"/>
    <s v="rock"/>
    <x v="829"/>
    <n v="104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n v="32"/>
    <b v="1"/>
    <s v="music/rock"/>
    <x v="4"/>
    <s v="rock"/>
    <x v="830"/>
    <n v="108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n v="20"/>
    <b v="1"/>
    <s v="music/rock"/>
    <x v="4"/>
    <s v="rock"/>
    <x v="831"/>
    <n v="233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n v="154"/>
    <b v="1"/>
    <s v="music/rock"/>
    <x v="4"/>
    <s v="rock"/>
    <x v="832"/>
    <n v="101"/>
    <x v="6"/>
  </r>
  <r>
    <n v="833"/>
    <s v="Ragman Rolls"/>
    <s v="This is an American rock album."/>
    <x v="12"/>
    <n v="6100"/>
    <x v="0"/>
    <s v="US"/>
    <s v="USD"/>
    <n v="1397941475"/>
    <x v="833"/>
    <b v="0"/>
    <n v="41"/>
    <b v="1"/>
    <s v="music/rock"/>
    <x v="4"/>
    <s v="rock"/>
    <x v="833"/>
    <n v="102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n v="75"/>
    <b v="1"/>
    <s v="music/rock"/>
    <x v="4"/>
    <s v="rock"/>
    <x v="834"/>
    <n v="131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n v="40"/>
    <b v="1"/>
    <s v="music/rock"/>
    <x v="4"/>
    <s v="rock"/>
    <x v="835"/>
    <n v="117"/>
    <x v="5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n v="46"/>
    <b v="1"/>
    <s v="music/rock"/>
    <x v="4"/>
    <s v="rock"/>
    <x v="836"/>
    <n v="101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n v="62"/>
    <b v="1"/>
    <s v="music/rock"/>
    <x v="4"/>
    <s v="rock"/>
    <x v="837"/>
    <n v="12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n v="61"/>
    <b v="1"/>
    <s v="music/rock"/>
    <x v="4"/>
    <s v="rock"/>
    <x v="838"/>
    <n v="145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n v="96"/>
    <b v="1"/>
    <s v="music/rock"/>
    <x v="4"/>
    <s v="rock"/>
    <x v="839"/>
    <n v="117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n v="190"/>
    <b v="1"/>
    <s v="music/metal"/>
    <x v="4"/>
    <s v="metal"/>
    <x v="840"/>
    <n v="12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n v="94"/>
    <b v="1"/>
    <s v="music/metal"/>
    <x v="4"/>
    <s v="metal"/>
    <x v="841"/>
    <n v="10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n v="39"/>
    <b v="1"/>
    <s v="music/metal"/>
    <x v="4"/>
    <s v="metal"/>
    <x v="842"/>
    <n v="104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n v="127"/>
    <b v="1"/>
    <s v="music/metal"/>
    <x v="4"/>
    <s v="metal"/>
    <x v="843"/>
    <n v="267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n v="159"/>
    <b v="1"/>
    <s v="music/metal"/>
    <x v="4"/>
    <s v="metal"/>
    <x v="844"/>
    <n v="194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n v="177"/>
    <b v="1"/>
    <s v="music/metal"/>
    <x v="4"/>
    <s v="metal"/>
    <x v="845"/>
    <n v="12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n v="47"/>
    <b v="1"/>
    <s v="music/metal"/>
    <x v="4"/>
    <s v="metal"/>
    <x v="846"/>
    <n v="122"/>
    <x v="3"/>
  </r>
  <r>
    <n v="847"/>
    <s v="CENTROPYMUSIC"/>
    <s v="MUSIC WITH MEANING!  MUSIC THAT MATTERS!!!"/>
    <x v="185"/>
    <n v="10"/>
    <x v="0"/>
    <s v="US"/>
    <s v="USD"/>
    <n v="1436555376"/>
    <x v="847"/>
    <b v="0"/>
    <n v="1"/>
    <b v="1"/>
    <s v="music/metal"/>
    <x v="4"/>
    <s v="metal"/>
    <x v="847"/>
    <n v="100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n v="16"/>
    <b v="1"/>
    <s v="music/metal"/>
    <x v="4"/>
    <s v="metal"/>
    <x v="848"/>
    <n v="100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n v="115"/>
    <b v="1"/>
    <s v="music/metal"/>
    <x v="4"/>
    <s v="metal"/>
    <x v="849"/>
    <n v="120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n v="133"/>
    <b v="1"/>
    <s v="music/metal"/>
    <x v="4"/>
    <s v="metal"/>
    <x v="850"/>
    <n v="155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n v="70"/>
    <b v="1"/>
    <s v="music/metal"/>
    <x v="4"/>
    <s v="metal"/>
    <x v="851"/>
    <n v="130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n v="62"/>
    <b v="1"/>
    <s v="music/metal"/>
    <x v="4"/>
    <s v="metal"/>
    <x v="852"/>
    <n v="105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n v="10"/>
    <b v="1"/>
    <s v="music/metal"/>
    <x v="4"/>
    <s v="metal"/>
    <x v="853"/>
    <n v="100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n v="499"/>
    <b v="1"/>
    <s v="music/metal"/>
    <x v="4"/>
    <s v="metal"/>
    <x v="854"/>
    <n v="118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n v="47"/>
    <b v="1"/>
    <s v="music/metal"/>
    <x v="4"/>
    <s v="metal"/>
    <x v="855"/>
    <n v="103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n v="28"/>
    <b v="1"/>
    <s v="music/metal"/>
    <x v="4"/>
    <s v="metal"/>
    <x v="856"/>
    <n v="218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n v="24"/>
    <b v="1"/>
    <s v="music/metal"/>
    <x v="4"/>
    <s v="metal"/>
    <x v="857"/>
    <n v="100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n v="76"/>
    <b v="1"/>
    <s v="music/metal"/>
    <x v="4"/>
    <s v="metal"/>
    <x v="858"/>
    <n v="144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n v="98"/>
    <b v="1"/>
    <s v="music/metal"/>
    <x v="4"/>
    <s v="metal"/>
    <x v="859"/>
    <n v="105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n v="48"/>
    <b v="0"/>
    <s v="music/jazz"/>
    <x v="4"/>
    <s v="jazz"/>
    <x v="860"/>
    <n v="18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n v="2"/>
    <b v="0"/>
    <s v="music/jazz"/>
    <x v="4"/>
    <s v="jazz"/>
    <x v="861"/>
    <n v="2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n v="4"/>
    <b v="0"/>
    <s v="music/jazz"/>
    <x v="4"/>
    <s v="jazz"/>
    <x v="862"/>
    <n v="0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n v="5"/>
    <b v="0"/>
    <s v="music/jazz"/>
    <x v="4"/>
    <s v="jazz"/>
    <x v="863"/>
    <n v="5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n v="79"/>
    <b v="0"/>
    <s v="music/jazz"/>
    <x v="4"/>
    <s v="jazz"/>
    <x v="864"/>
    <n v="42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n v="2"/>
    <b v="0"/>
    <s v="music/jazz"/>
    <x v="4"/>
    <s v="jazz"/>
    <x v="865"/>
    <n v="2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n v="11"/>
    <b v="0"/>
    <s v="music/jazz"/>
    <x v="4"/>
    <s v="jazz"/>
    <x v="866"/>
    <n v="18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n v="11"/>
    <b v="0"/>
    <s v="music/jazz"/>
    <x v="4"/>
    <s v="jazz"/>
    <x v="867"/>
    <n v="24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n v="1"/>
    <b v="0"/>
    <s v="music/jazz"/>
    <x v="4"/>
    <s v="jazz"/>
    <x v="868"/>
    <n v="0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n v="3"/>
    <b v="0"/>
    <s v="music/jazz"/>
    <x v="4"/>
    <s v="jazz"/>
    <x v="869"/>
    <n v="12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n v="5"/>
    <b v="0"/>
    <s v="music/jazz"/>
    <x v="4"/>
    <s v="jazz"/>
    <x v="870"/>
    <n v="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n v="12"/>
    <b v="0"/>
    <s v="music/jazz"/>
    <x v="4"/>
    <s v="jazz"/>
    <x v="871"/>
    <n v="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n v="2"/>
    <b v="0"/>
    <s v="music/jazz"/>
    <x v="4"/>
    <s v="jazz"/>
    <x v="872"/>
    <n v="1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n v="5"/>
    <b v="0"/>
    <s v="music/jazz"/>
    <x v="4"/>
    <s v="jazz"/>
    <x v="873"/>
    <n v="1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n v="21"/>
    <b v="0"/>
    <s v="music/jazz"/>
    <x v="4"/>
    <s v="jazz"/>
    <x v="874"/>
    <n v="2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n v="0"/>
    <b v="0"/>
    <s v="music/jazz"/>
    <x v="4"/>
    <s v="jazz"/>
    <x v="875"/>
    <n v="0"/>
    <x v="0"/>
  </r>
  <r>
    <n v="876"/>
    <s v="Sound Of Dobells"/>
    <s v="What was the greatest record shop ever?  DOBELLS!"/>
    <x v="189"/>
    <n v="1286"/>
    <x v="2"/>
    <s v="GB"/>
    <s v="GBP"/>
    <n v="1359978927"/>
    <x v="876"/>
    <b v="0"/>
    <n v="45"/>
    <b v="0"/>
    <s v="music/jazz"/>
    <x v="4"/>
    <s v="jazz"/>
    <x v="876"/>
    <n v="41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n v="29"/>
    <b v="0"/>
    <s v="music/jazz"/>
    <x v="4"/>
    <s v="jazz"/>
    <x v="877"/>
    <n v="68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n v="2"/>
    <b v="0"/>
    <s v="music/jazz"/>
    <x v="4"/>
    <s v="jazz"/>
    <x v="878"/>
    <n v="1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n v="30"/>
    <b v="0"/>
    <s v="music/jazz"/>
    <x v="4"/>
    <s v="jazz"/>
    <x v="879"/>
    <n v="31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n v="8"/>
    <b v="0"/>
    <s v="music/indie rock"/>
    <x v="4"/>
    <s v="indie rock"/>
    <x v="880"/>
    <n v="3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n v="1"/>
    <b v="0"/>
    <s v="music/indie rock"/>
    <x v="4"/>
    <s v="indie rock"/>
    <x v="881"/>
    <n v="1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n v="14"/>
    <b v="0"/>
    <s v="music/indie rock"/>
    <x v="4"/>
    <s v="indie rock"/>
    <x v="882"/>
    <n v="2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n v="24"/>
    <b v="0"/>
    <s v="music/indie rock"/>
    <x v="4"/>
    <s v="indie rock"/>
    <x v="883"/>
    <n v="40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n v="2"/>
    <b v="0"/>
    <s v="music/indie rock"/>
    <x v="4"/>
    <s v="indie rock"/>
    <x v="884"/>
    <n v="1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n v="21"/>
    <b v="0"/>
    <s v="music/indie rock"/>
    <x v="4"/>
    <s v="indie rock"/>
    <x v="885"/>
    <n v="75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n v="7"/>
    <b v="0"/>
    <s v="music/indie rock"/>
    <x v="4"/>
    <s v="indie rock"/>
    <x v="886"/>
    <n v="41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n v="0"/>
    <b v="0"/>
    <s v="music/indie rock"/>
    <x v="4"/>
    <s v="indie rock"/>
    <x v="887"/>
    <n v="0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n v="4"/>
    <b v="0"/>
    <s v="music/indie rock"/>
    <x v="4"/>
    <s v="indie rock"/>
    <x v="888"/>
    <n v="7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n v="32"/>
    <b v="0"/>
    <s v="music/indie rock"/>
    <x v="4"/>
    <s v="indie rock"/>
    <x v="889"/>
    <n v="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n v="4"/>
    <b v="0"/>
    <s v="music/indie rock"/>
    <x v="4"/>
    <s v="indie rock"/>
    <x v="890"/>
    <n v="4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n v="9"/>
    <b v="0"/>
    <s v="music/indie rock"/>
    <x v="4"/>
    <s v="indie rock"/>
    <x v="891"/>
    <n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n v="17"/>
    <b v="0"/>
    <s v="music/indie rock"/>
    <x v="4"/>
    <s v="indie rock"/>
    <x v="892"/>
    <n v="41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n v="5"/>
    <b v="0"/>
    <s v="music/indie rock"/>
    <x v="4"/>
    <s v="indie rock"/>
    <x v="893"/>
    <n v="10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n v="53"/>
    <b v="0"/>
    <s v="music/indie rock"/>
    <x v="4"/>
    <s v="indie rock"/>
    <x v="894"/>
    <n v="3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n v="7"/>
    <b v="0"/>
    <s v="music/indie rock"/>
    <x v="4"/>
    <s v="indie rock"/>
    <x v="895"/>
    <n v="2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n v="72"/>
    <b v="0"/>
    <s v="music/indie rock"/>
    <x v="4"/>
    <s v="indie rock"/>
    <x v="896"/>
    <n v="4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n v="0"/>
    <b v="0"/>
    <s v="music/indie rock"/>
    <x v="4"/>
    <s v="indie rock"/>
    <x v="897"/>
    <n v="0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n v="2"/>
    <b v="0"/>
    <s v="music/indie rock"/>
    <x v="4"/>
    <s v="indie rock"/>
    <x v="898"/>
    <n v="3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n v="8"/>
    <b v="0"/>
    <s v="music/indie rock"/>
    <x v="4"/>
    <s v="indie rock"/>
    <x v="899"/>
    <n v="37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n v="2"/>
    <b v="0"/>
    <s v="music/jazz"/>
    <x v="4"/>
    <s v="jazz"/>
    <x v="900"/>
    <n v="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n v="0"/>
    <b v="0"/>
    <s v="music/jazz"/>
    <x v="4"/>
    <s v="jazz"/>
    <x v="901"/>
    <n v="0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n v="3"/>
    <b v="0"/>
    <s v="music/jazz"/>
    <x v="4"/>
    <s v="jazz"/>
    <x v="902"/>
    <n v="0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n v="4"/>
    <b v="0"/>
    <s v="music/jazz"/>
    <x v="4"/>
    <s v="jazz"/>
    <x v="903"/>
    <n v="3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n v="3"/>
    <b v="0"/>
    <s v="music/jazz"/>
    <x v="4"/>
    <s v="jazz"/>
    <x v="904"/>
    <n v="0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n v="6"/>
    <b v="0"/>
    <s v="music/jazz"/>
    <x v="4"/>
    <s v="jazz"/>
    <x v="905"/>
    <n v="3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n v="0"/>
    <b v="0"/>
    <s v="music/jazz"/>
    <x v="4"/>
    <s v="jazz"/>
    <x v="906"/>
    <n v="0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n v="0"/>
    <b v="0"/>
    <s v="music/jazz"/>
    <x v="4"/>
    <s v="jazz"/>
    <x v="907"/>
    <n v="0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n v="0"/>
    <b v="0"/>
    <s v="music/jazz"/>
    <x v="4"/>
    <s v="jazz"/>
    <x v="908"/>
    <n v="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n v="8"/>
    <b v="0"/>
    <s v="music/jazz"/>
    <x v="4"/>
    <s v="jazz"/>
    <x v="909"/>
    <n v="3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n v="5"/>
    <b v="0"/>
    <s v="music/jazz"/>
    <x v="4"/>
    <s v="jazz"/>
    <x v="910"/>
    <n v="22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n v="0"/>
    <b v="0"/>
    <s v="music/jazz"/>
    <x v="4"/>
    <s v="jazz"/>
    <x v="911"/>
    <n v="0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n v="2"/>
    <b v="0"/>
    <s v="music/jazz"/>
    <x v="4"/>
    <s v="jazz"/>
    <x v="912"/>
    <n v="1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n v="24"/>
    <b v="0"/>
    <s v="music/jazz"/>
    <x v="4"/>
    <s v="jazz"/>
    <x v="913"/>
    <n v="7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n v="0"/>
    <b v="0"/>
    <s v="music/jazz"/>
    <x v="4"/>
    <s v="jazz"/>
    <x v="914"/>
    <n v="0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n v="9"/>
    <b v="0"/>
    <s v="music/jazz"/>
    <x v="4"/>
    <s v="jazz"/>
    <x v="915"/>
    <n v="6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n v="0"/>
    <b v="0"/>
    <s v="music/jazz"/>
    <x v="4"/>
    <s v="jazz"/>
    <x v="916"/>
    <n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n v="1"/>
    <b v="0"/>
    <s v="music/jazz"/>
    <x v="4"/>
    <s v="jazz"/>
    <x v="917"/>
    <n v="1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n v="10"/>
    <b v="0"/>
    <s v="music/jazz"/>
    <x v="4"/>
    <s v="jazz"/>
    <x v="918"/>
    <n v="5"/>
    <x v="3"/>
  </r>
  <r>
    <n v="919"/>
    <s v="Jazz CD:  Out of The Blue"/>
    <s v="Cool jazz with a New Orleans flavor."/>
    <x v="22"/>
    <n v="100"/>
    <x v="2"/>
    <s v="US"/>
    <s v="USD"/>
    <n v="1355930645"/>
    <x v="919"/>
    <b v="0"/>
    <n v="1"/>
    <b v="0"/>
    <s v="music/jazz"/>
    <x v="4"/>
    <s v="jazz"/>
    <x v="919"/>
    <n v="1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n v="0"/>
    <b v="0"/>
    <s v="music/jazz"/>
    <x v="4"/>
    <s v="jazz"/>
    <x v="920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n v="20"/>
    <b v="0"/>
    <s v="music/jazz"/>
    <x v="4"/>
    <s v="jazz"/>
    <x v="921"/>
    <n v="31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n v="30"/>
    <b v="0"/>
    <s v="music/jazz"/>
    <x v="4"/>
    <s v="jazz"/>
    <x v="922"/>
    <n v="21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n v="6"/>
    <b v="0"/>
    <s v="music/jazz"/>
    <x v="4"/>
    <s v="jazz"/>
    <x v="923"/>
    <n v="2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n v="15"/>
    <b v="0"/>
    <s v="music/jazz"/>
    <x v="4"/>
    <s v="jazz"/>
    <x v="924"/>
    <n v="11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n v="5"/>
    <b v="0"/>
    <s v="music/jazz"/>
    <x v="4"/>
    <s v="jazz"/>
    <x v="925"/>
    <n v="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n v="0"/>
    <b v="0"/>
    <s v="music/jazz"/>
    <x v="4"/>
    <s v="jazz"/>
    <x v="926"/>
    <n v="0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n v="0"/>
    <b v="0"/>
    <s v="music/jazz"/>
    <x v="4"/>
    <s v="jazz"/>
    <x v="927"/>
    <n v="0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n v="28"/>
    <b v="0"/>
    <s v="music/jazz"/>
    <x v="4"/>
    <s v="jazz"/>
    <x v="928"/>
    <n v="11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n v="0"/>
    <b v="0"/>
    <s v="music/jazz"/>
    <x v="4"/>
    <s v="jazz"/>
    <x v="929"/>
    <n v="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n v="5"/>
    <b v="0"/>
    <s v="music/jazz"/>
    <x v="4"/>
    <s v="jazz"/>
    <x v="930"/>
    <n v="38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n v="7"/>
    <b v="0"/>
    <s v="music/jazz"/>
    <x v="4"/>
    <s v="jazz"/>
    <x v="931"/>
    <n v="7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n v="30"/>
    <b v="0"/>
    <s v="music/jazz"/>
    <x v="4"/>
    <s v="jazz"/>
    <x v="932"/>
    <n v="1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n v="2"/>
    <b v="0"/>
    <s v="music/jazz"/>
    <x v="4"/>
    <s v="jazz"/>
    <x v="933"/>
    <n v="6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n v="30"/>
    <b v="0"/>
    <s v="music/jazz"/>
    <x v="4"/>
    <s v="jazz"/>
    <x v="934"/>
    <n v="3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n v="2"/>
    <b v="0"/>
    <s v="music/jazz"/>
    <x v="4"/>
    <s v="jazz"/>
    <x v="935"/>
    <n v="1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n v="0"/>
    <b v="0"/>
    <s v="music/jazz"/>
    <x v="4"/>
    <s v="jazz"/>
    <x v="936"/>
    <n v="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n v="2"/>
    <b v="0"/>
    <s v="music/jazz"/>
    <x v="4"/>
    <s v="jazz"/>
    <x v="937"/>
    <n v="1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n v="1"/>
    <b v="0"/>
    <s v="music/jazz"/>
    <x v="4"/>
    <s v="jazz"/>
    <x v="938"/>
    <n v="0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n v="2"/>
    <b v="0"/>
    <s v="music/jazz"/>
    <x v="4"/>
    <s v="jazz"/>
    <x v="939"/>
    <n v="1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n v="14"/>
    <b v="0"/>
    <s v="technology/wearables"/>
    <x v="2"/>
    <s v="wearables"/>
    <x v="940"/>
    <n v="17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n v="31"/>
    <b v="0"/>
    <s v="technology/wearables"/>
    <x v="2"/>
    <s v="wearables"/>
    <x v="941"/>
    <n v="2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n v="16"/>
    <b v="0"/>
    <s v="technology/wearables"/>
    <x v="2"/>
    <s v="wearables"/>
    <x v="942"/>
    <n v="9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n v="12"/>
    <b v="0"/>
    <s v="technology/wearables"/>
    <x v="2"/>
    <s v="wearables"/>
    <x v="943"/>
    <n v="10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n v="96"/>
    <b v="0"/>
    <s v="technology/wearables"/>
    <x v="2"/>
    <s v="wearables"/>
    <x v="944"/>
    <n v="13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n v="16"/>
    <b v="0"/>
    <s v="technology/wearables"/>
    <x v="2"/>
    <s v="wearables"/>
    <x v="945"/>
    <n v="2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n v="5"/>
    <b v="0"/>
    <s v="technology/wearables"/>
    <x v="2"/>
    <s v="wearables"/>
    <x v="946"/>
    <n v="2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n v="0"/>
    <b v="0"/>
    <s v="technology/wearables"/>
    <x v="2"/>
    <s v="wearables"/>
    <x v="947"/>
    <n v="0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n v="8"/>
    <b v="0"/>
    <s v="technology/wearables"/>
    <x v="2"/>
    <s v="wearables"/>
    <x v="948"/>
    <n v="12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n v="7"/>
    <b v="0"/>
    <s v="technology/wearables"/>
    <x v="2"/>
    <s v="wearables"/>
    <x v="949"/>
    <n v="1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n v="24"/>
    <b v="0"/>
    <s v="technology/wearables"/>
    <x v="2"/>
    <s v="wearables"/>
    <x v="950"/>
    <n v="28"/>
    <x v="0"/>
  </r>
  <r>
    <n v="951"/>
    <s v="Smart Harness"/>
    <s v="Revolutionizing the way we walk our dogs!"/>
    <x v="63"/>
    <n v="19195"/>
    <x v="2"/>
    <s v="US"/>
    <s v="USD"/>
    <n v="1465054872"/>
    <x v="951"/>
    <b v="0"/>
    <n v="121"/>
    <b v="0"/>
    <s v="technology/wearables"/>
    <x v="2"/>
    <s v="wearables"/>
    <x v="951"/>
    <n v="38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n v="196"/>
    <b v="0"/>
    <s v="technology/wearables"/>
    <x v="2"/>
    <s v="wearables"/>
    <x v="952"/>
    <n v="40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n v="5"/>
    <b v="0"/>
    <s v="technology/wearables"/>
    <x v="2"/>
    <s v="wearables"/>
    <x v="953"/>
    <n v="1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n v="73"/>
    <b v="0"/>
    <s v="technology/wearables"/>
    <x v="2"/>
    <s v="wearables"/>
    <x v="954"/>
    <n v="43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n v="93"/>
    <b v="0"/>
    <s v="technology/wearables"/>
    <x v="2"/>
    <s v="wearables"/>
    <x v="955"/>
    <n v="6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n v="17"/>
    <b v="0"/>
    <s v="technology/wearables"/>
    <x v="2"/>
    <s v="wearables"/>
    <x v="956"/>
    <n v="2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n v="7"/>
    <b v="0"/>
    <s v="technology/wearables"/>
    <x v="2"/>
    <s v="wearables"/>
    <x v="957"/>
    <n v="2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n v="17"/>
    <b v="0"/>
    <s v="technology/wearables"/>
    <x v="2"/>
    <s v="wearables"/>
    <x v="958"/>
    <n v="11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n v="171"/>
    <b v="0"/>
    <s v="technology/wearables"/>
    <x v="2"/>
    <s v="wearables"/>
    <x v="959"/>
    <n v="39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n v="188"/>
    <b v="0"/>
    <s v="technology/wearables"/>
    <x v="2"/>
    <s v="wearables"/>
    <x v="960"/>
    <n v="46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n v="110"/>
    <b v="0"/>
    <s v="technology/wearables"/>
    <x v="2"/>
    <s v="wearables"/>
    <x v="961"/>
    <n v="42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n v="37"/>
    <b v="0"/>
    <s v="technology/wearables"/>
    <x v="2"/>
    <s v="wearables"/>
    <x v="962"/>
    <n v="28"/>
    <x v="2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n v="9"/>
    <b v="0"/>
    <s v="technology/wearables"/>
    <x v="2"/>
    <s v="wearables"/>
    <x v="963"/>
    <n v="1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n v="29"/>
    <b v="0"/>
    <s v="technology/wearables"/>
    <x v="2"/>
    <s v="wearables"/>
    <x v="964"/>
    <n v="1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n v="6"/>
    <b v="0"/>
    <s v="technology/wearables"/>
    <x v="2"/>
    <s v="wearables"/>
    <x v="965"/>
    <n v="1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n v="30"/>
    <b v="0"/>
    <s v="technology/wearables"/>
    <x v="2"/>
    <s v="wearables"/>
    <x v="966"/>
    <n v="15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n v="81"/>
    <b v="0"/>
    <s v="technology/wearables"/>
    <x v="2"/>
    <s v="wearables"/>
    <x v="967"/>
    <n v="18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n v="4"/>
    <b v="0"/>
    <s v="technology/wearables"/>
    <x v="2"/>
    <s v="wearables"/>
    <x v="968"/>
    <n v="1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n v="11"/>
    <b v="0"/>
    <s v="technology/wearables"/>
    <x v="2"/>
    <s v="wearables"/>
    <x v="969"/>
    <n v="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n v="14"/>
    <b v="0"/>
    <s v="technology/wearables"/>
    <x v="2"/>
    <s v="wearables"/>
    <x v="970"/>
    <n v="46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n v="5"/>
    <b v="0"/>
    <s v="technology/wearables"/>
    <x v="2"/>
    <s v="wearables"/>
    <x v="971"/>
    <n v="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n v="45"/>
    <b v="0"/>
    <s v="technology/wearables"/>
    <x v="2"/>
    <s v="wearables"/>
    <x v="972"/>
    <n v="35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n v="8"/>
    <b v="0"/>
    <s v="technology/wearables"/>
    <x v="2"/>
    <s v="wearables"/>
    <x v="973"/>
    <n v="2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n v="3"/>
    <b v="0"/>
    <s v="technology/wearables"/>
    <x v="2"/>
    <s v="wearables"/>
    <x v="974"/>
    <n v="1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n v="24"/>
    <b v="0"/>
    <s v="technology/wearables"/>
    <x v="2"/>
    <s v="wearables"/>
    <x v="975"/>
    <n v="3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n v="18"/>
    <b v="0"/>
    <s v="technology/wearables"/>
    <x v="2"/>
    <s v="wearables"/>
    <x v="976"/>
    <n v="2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n v="12"/>
    <b v="0"/>
    <s v="technology/wearables"/>
    <x v="2"/>
    <s v="wearables"/>
    <x v="977"/>
    <n v="34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n v="123"/>
    <b v="0"/>
    <s v="technology/wearables"/>
    <x v="2"/>
    <s v="wearables"/>
    <x v="978"/>
    <n v="56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n v="96"/>
    <b v="0"/>
    <s v="technology/wearables"/>
    <x v="2"/>
    <s v="wearables"/>
    <x v="979"/>
    <n v="83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n v="31"/>
    <b v="0"/>
    <s v="technology/wearables"/>
    <x v="2"/>
    <s v="wearables"/>
    <x v="980"/>
    <n v="15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n v="4"/>
    <b v="0"/>
    <s v="technology/wearables"/>
    <x v="2"/>
    <s v="wearables"/>
    <x v="981"/>
    <n v="0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n v="3"/>
    <b v="0"/>
    <s v="technology/wearables"/>
    <x v="2"/>
    <s v="wearables"/>
    <x v="982"/>
    <n v="0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n v="179"/>
    <b v="0"/>
    <s v="technology/wearables"/>
    <x v="2"/>
    <s v="wearables"/>
    <x v="983"/>
    <n v="3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n v="3"/>
    <b v="0"/>
    <s v="technology/wearables"/>
    <x v="2"/>
    <s v="wearables"/>
    <x v="984"/>
    <n v="1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n v="23"/>
    <b v="0"/>
    <s v="technology/wearables"/>
    <x v="2"/>
    <s v="wearables"/>
    <x v="985"/>
    <n v="6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n v="23"/>
    <b v="0"/>
    <s v="technology/wearables"/>
    <x v="2"/>
    <s v="wearables"/>
    <x v="986"/>
    <n v="13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n v="41"/>
    <b v="0"/>
    <s v="technology/wearables"/>
    <x v="2"/>
    <s v="wearables"/>
    <x v="987"/>
    <n v="13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n v="0"/>
    <b v="0"/>
    <s v="technology/wearables"/>
    <x v="2"/>
    <s v="wearables"/>
    <x v="988"/>
    <n v="0"/>
    <x v="2"/>
  </r>
  <r>
    <n v="989"/>
    <s v="Power Rope"/>
    <s v="The most useful phone charger you will ever buy"/>
    <x v="3"/>
    <n v="1677"/>
    <x v="2"/>
    <s v="US"/>
    <s v="USD"/>
    <n v="1475101495"/>
    <x v="989"/>
    <b v="0"/>
    <n v="32"/>
    <b v="0"/>
    <s v="technology/wearables"/>
    <x v="2"/>
    <s v="wearables"/>
    <x v="989"/>
    <n v="17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n v="2"/>
    <b v="0"/>
    <s v="technology/wearables"/>
    <x v="2"/>
    <s v="wearables"/>
    <x v="990"/>
    <n v="0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n v="7"/>
    <b v="0"/>
    <s v="technology/wearables"/>
    <x v="2"/>
    <s v="wearables"/>
    <x v="991"/>
    <n v="4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n v="4"/>
    <b v="0"/>
    <s v="technology/wearables"/>
    <x v="2"/>
    <s v="wearables"/>
    <x v="992"/>
    <n v="0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n v="196"/>
    <b v="0"/>
    <s v="technology/wearables"/>
    <x v="2"/>
    <s v="wearables"/>
    <x v="993"/>
    <n v="25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n v="11"/>
    <b v="0"/>
    <s v="technology/wearables"/>
    <x v="2"/>
    <s v="wearables"/>
    <x v="994"/>
    <n v="2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n v="9"/>
    <b v="0"/>
    <s v="technology/wearables"/>
    <x v="2"/>
    <s v="wearables"/>
    <x v="995"/>
    <n v="7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n v="5"/>
    <b v="0"/>
    <s v="technology/wearables"/>
    <x v="2"/>
    <s v="wearables"/>
    <x v="996"/>
    <n v="2"/>
    <x v="3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n v="8"/>
    <b v="0"/>
    <s v="technology/wearables"/>
    <x v="2"/>
    <s v="wearables"/>
    <x v="997"/>
    <n v="1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n v="229"/>
    <b v="0"/>
    <s v="technology/wearables"/>
    <x v="2"/>
    <s v="wearables"/>
    <x v="998"/>
    <n v="59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n v="40"/>
    <b v="0"/>
    <s v="technology/wearables"/>
    <x v="2"/>
    <s v="wearables"/>
    <x v="999"/>
    <n v="8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n v="6"/>
    <b v="0"/>
    <s v="technology/wearables"/>
    <x v="2"/>
    <s v="wearables"/>
    <x v="1000"/>
    <n v="2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n v="4"/>
    <b v="0"/>
    <s v="technology/wearables"/>
    <x v="2"/>
    <s v="wearables"/>
    <x v="1001"/>
    <n v="104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n v="22"/>
    <b v="0"/>
    <s v="technology/wearables"/>
    <x v="2"/>
    <s v="wearables"/>
    <x v="1002"/>
    <n v="3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n v="15"/>
    <b v="0"/>
    <s v="technology/wearables"/>
    <x v="2"/>
    <s v="wearables"/>
    <x v="1003"/>
    <n v="16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n v="95"/>
    <b v="0"/>
    <s v="technology/wearables"/>
    <x v="2"/>
    <s v="wearables"/>
    <x v="1004"/>
    <n v="82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n v="161"/>
    <b v="0"/>
    <s v="technology/wearables"/>
    <x v="2"/>
    <s v="wearables"/>
    <x v="1005"/>
    <n v="75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n v="8"/>
    <b v="0"/>
    <s v="technology/wearables"/>
    <x v="2"/>
    <s v="wearables"/>
    <x v="1006"/>
    <n v="6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n v="76"/>
    <b v="0"/>
    <s v="technology/wearables"/>
    <x v="2"/>
    <s v="wearables"/>
    <x v="1007"/>
    <n v="44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n v="1"/>
    <b v="0"/>
    <s v="technology/wearables"/>
    <x v="2"/>
    <s v="wearables"/>
    <x v="1008"/>
    <n v="0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n v="101"/>
    <b v="0"/>
    <s v="technology/wearables"/>
    <x v="2"/>
    <s v="wearables"/>
    <x v="1009"/>
    <n v="13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n v="4"/>
    <b v="0"/>
    <s v="technology/wearables"/>
    <x v="2"/>
    <s v="wearables"/>
    <x v="1010"/>
    <n v="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n v="1"/>
    <b v="0"/>
    <s v="technology/wearables"/>
    <x v="2"/>
    <s v="wearables"/>
    <x v="1011"/>
    <n v="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n v="775"/>
    <b v="0"/>
    <s v="technology/wearables"/>
    <x v="2"/>
    <s v="wearables"/>
    <x v="1012"/>
    <n v="21535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n v="90"/>
    <b v="0"/>
    <s v="technology/wearables"/>
    <x v="2"/>
    <s v="wearables"/>
    <x v="1013"/>
    <n v="35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n v="16"/>
    <b v="0"/>
    <s v="technology/wearables"/>
    <x v="2"/>
    <s v="wearables"/>
    <x v="1014"/>
    <n v="31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n v="6"/>
    <b v="0"/>
    <s v="technology/wearables"/>
    <x v="2"/>
    <s v="wearables"/>
    <x v="1015"/>
    <n v="3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n v="38"/>
    <b v="0"/>
    <s v="technology/wearables"/>
    <x v="2"/>
    <s v="wearables"/>
    <x v="1016"/>
    <n v="3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n v="355"/>
    <b v="0"/>
    <s v="technology/wearables"/>
    <x v="2"/>
    <s v="wearables"/>
    <x v="1017"/>
    <n v="23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n v="7"/>
    <b v="0"/>
    <s v="technology/wearables"/>
    <x v="2"/>
    <s v="wearables"/>
    <x v="1018"/>
    <n v="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n v="400"/>
    <b v="0"/>
    <s v="technology/wearables"/>
    <x v="2"/>
    <s v="wearables"/>
    <x v="1019"/>
    <n v="47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n v="30"/>
    <b v="1"/>
    <s v="music/electronic music"/>
    <x v="4"/>
    <s v="electronic music"/>
    <x v="1020"/>
    <n v="206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n v="478"/>
    <b v="1"/>
    <s v="music/electronic music"/>
    <x v="4"/>
    <s v="electronic music"/>
    <x v="1021"/>
    <n v="352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n v="74"/>
    <b v="1"/>
    <s v="music/electronic music"/>
    <x v="4"/>
    <s v="electronic music"/>
    <x v="1022"/>
    <n v="115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n v="131"/>
    <b v="1"/>
    <s v="music/electronic music"/>
    <x v="4"/>
    <s v="electronic music"/>
    <x v="1023"/>
    <n v="237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n v="61"/>
    <b v="1"/>
    <s v="music/electronic music"/>
    <x v="4"/>
    <s v="electronic music"/>
    <x v="1024"/>
    <n v="119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n v="1071"/>
    <b v="1"/>
    <s v="music/electronic music"/>
    <x v="4"/>
    <s v="electronic music"/>
    <x v="1025"/>
    <n v="110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n v="122"/>
    <b v="1"/>
    <s v="music/electronic music"/>
    <x v="4"/>
    <s v="electronic music"/>
    <x v="1026"/>
    <n v="100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n v="111"/>
    <b v="1"/>
    <s v="music/electronic music"/>
    <x v="4"/>
    <s v="electronic music"/>
    <x v="1027"/>
    <n v="103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n v="255"/>
    <b v="1"/>
    <s v="music/electronic music"/>
    <x v="4"/>
    <s v="electronic music"/>
    <x v="1028"/>
    <n v="117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n v="141"/>
    <b v="1"/>
    <s v="music/electronic music"/>
    <x v="4"/>
    <s v="electronic music"/>
    <x v="1029"/>
    <n v="112"/>
    <x v="0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n v="159"/>
    <b v="1"/>
    <s v="music/electronic music"/>
    <x v="4"/>
    <s v="electronic music"/>
    <x v="1030"/>
    <n v="342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n v="99"/>
    <b v="1"/>
    <s v="music/electronic music"/>
    <x v="4"/>
    <s v="electronic music"/>
    <x v="1031"/>
    <n v="107"/>
    <x v="0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n v="96"/>
    <b v="1"/>
    <s v="music/electronic music"/>
    <x v="4"/>
    <s v="electronic music"/>
    <x v="1032"/>
    <n v="108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n v="27"/>
    <b v="1"/>
    <s v="music/electronic music"/>
    <x v="4"/>
    <s v="electronic music"/>
    <x v="1033"/>
    <n v="103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n v="166"/>
    <b v="1"/>
    <s v="music/electronic music"/>
    <x v="4"/>
    <s v="electronic music"/>
    <x v="1034"/>
    <n v="13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n v="76"/>
    <b v="1"/>
    <s v="music/electronic music"/>
    <x v="4"/>
    <s v="electronic music"/>
    <x v="1035"/>
    <n v="108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n v="211"/>
    <b v="1"/>
    <s v="music/electronic music"/>
    <x v="4"/>
    <s v="electronic music"/>
    <x v="1036"/>
    <n v="112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n v="21"/>
    <b v="1"/>
    <s v="music/electronic music"/>
    <x v="4"/>
    <s v="electronic music"/>
    <x v="1037"/>
    <n v="102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n v="61"/>
    <b v="1"/>
    <s v="music/electronic music"/>
    <x v="4"/>
    <s v="electronic music"/>
    <x v="1038"/>
    <n v="14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n v="30"/>
    <b v="1"/>
    <s v="music/electronic music"/>
    <x v="4"/>
    <s v="electronic music"/>
    <x v="1039"/>
    <n v="128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n v="1"/>
    <b v="0"/>
    <s v="journalism/audio"/>
    <x v="5"/>
    <s v="audio"/>
    <x v="1040"/>
    <n v="0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n v="0"/>
    <b v="0"/>
    <s v="journalism/audio"/>
    <x v="5"/>
    <s v="audio"/>
    <x v="1041"/>
    <n v="0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n v="1"/>
    <b v="0"/>
    <s v="journalism/audio"/>
    <x v="5"/>
    <s v="audio"/>
    <x v="1042"/>
    <n v="2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n v="292"/>
    <b v="0"/>
    <s v="journalism/audio"/>
    <x v="5"/>
    <s v="audio"/>
    <x v="1043"/>
    <n v="9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n v="2"/>
    <b v="0"/>
    <s v="journalism/audio"/>
    <x v="5"/>
    <s v="audio"/>
    <x v="1044"/>
    <n v="0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n v="8"/>
    <b v="0"/>
    <s v="journalism/audio"/>
    <x v="5"/>
    <s v="audio"/>
    <x v="1045"/>
    <n v="3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n v="0"/>
    <b v="0"/>
    <s v="journalism/audio"/>
    <x v="5"/>
    <s v="audio"/>
    <x v="1046"/>
    <n v="0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n v="1"/>
    <b v="0"/>
    <s v="journalism/audio"/>
    <x v="5"/>
    <s v="audio"/>
    <x v="1047"/>
    <n v="0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n v="4"/>
    <b v="0"/>
    <s v="journalism/audio"/>
    <x v="5"/>
    <s v="audio"/>
    <x v="1048"/>
    <n v="1"/>
    <x v="2"/>
  </r>
  <r>
    <n v="1049"/>
    <s v="J1 (Canceled)"/>
    <s v="------"/>
    <x v="14"/>
    <n v="0"/>
    <x v="1"/>
    <s v="US"/>
    <s v="USD"/>
    <n v="1455272445"/>
    <x v="1049"/>
    <b v="0"/>
    <n v="0"/>
    <b v="0"/>
    <s v="journalism/audio"/>
    <x v="5"/>
    <s v="audio"/>
    <x v="1049"/>
    <n v="0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n v="0"/>
    <b v="0"/>
    <s v="journalism/audio"/>
    <x v="5"/>
    <s v="audio"/>
    <x v="1050"/>
    <n v="0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n v="0"/>
    <b v="0"/>
    <s v="journalism/audio"/>
    <x v="5"/>
    <s v="audio"/>
    <x v="1051"/>
    <n v="0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n v="0"/>
    <b v="0"/>
    <s v="journalism/audio"/>
    <x v="5"/>
    <s v="audio"/>
    <x v="1052"/>
    <n v="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n v="1"/>
    <b v="0"/>
    <s v="journalism/audio"/>
    <x v="5"/>
    <s v="audio"/>
    <x v="1053"/>
    <n v="1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n v="0"/>
    <b v="0"/>
    <s v="journalism/audio"/>
    <x v="5"/>
    <s v="audio"/>
    <x v="1054"/>
    <n v="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n v="0"/>
    <b v="0"/>
    <s v="journalism/audio"/>
    <x v="5"/>
    <s v="audio"/>
    <x v="1055"/>
    <n v="0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n v="0"/>
    <b v="0"/>
    <s v="journalism/audio"/>
    <x v="5"/>
    <s v="audio"/>
    <x v="1056"/>
    <n v="0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n v="0"/>
    <b v="0"/>
    <s v="journalism/audio"/>
    <x v="5"/>
    <s v="audio"/>
    <x v="1057"/>
    <n v="0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n v="0"/>
    <b v="0"/>
    <s v="journalism/audio"/>
    <x v="5"/>
    <s v="audio"/>
    <x v="1058"/>
    <n v="0"/>
    <x v="0"/>
  </r>
  <r>
    <n v="1059"/>
    <s v="Voice Over Artist (Canceled)"/>
    <s v="Turning myself into a vocal artist."/>
    <x v="184"/>
    <n v="0"/>
    <x v="1"/>
    <s v="US"/>
    <s v="USD"/>
    <n v="1426269456"/>
    <x v="1059"/>
    <b v="0"/>
    <n v="0"/>
    <b v="0"/>
    <s v="journalism/audio"/>
    <x v="5"/>
    <s v="audio"/>
    <x v="1059"/>
    <n v="0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n v="1"/>
    <b v="0"/>
    <s v="journalism/audio"/>
    <x v="5"/>
    <s v="audio"/>
    <x v="1060"/>
    <n v="1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n v="0"/>
    <b v="0"/>
    <s v="journalism/audio"/>
    <x v="5"/>
    <s v="audio"/>
    <x v="1061"/>
    <n v="0"/>
    <x v="2"/>
  </r>
  <r>
    <n v="1062"/>
    <s v="RETURNING AT A LATER DATE"/>
    <s v="SEE US ON PATREON www.badgirlartwork.com"/>
    <x v="212"/>
    <n v="190"/>
    <x v="1"/>
    <s v="US"/>
    <s v="USD"/>
    <n v="1468351341"/>
    <x v="1062"/>
    <b v="0"/>
    <n v="4"/>
    <b v="0"/>
    <s v="journalism/audio"/>
    <x v="5"/>
    <s v="audio"/>
    <x v="1062"/>
    <n v="95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n v="0"/>
    <b v="0"/>
    <s v="journalism/audio"/>
    <x v="5"/>
    <s v="audio"/>
    <x v="1063"/>
    <n v="0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n v="123"/>
    <b v="0"/>
    <s v="games/video games"/>
    <x v="6"/>
    <s v="video games"/>
    <x v="1064"/>
    <n v="9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n v="5"/>
    <b v="0"/>
    <s v="games/video games"/>
    <x v="6"/>
    <s v="video games"/>
    <x v="1065"/>
    <n v="3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n v="148"/>
    <b v="0"/>
    <s v="games/video games"/>
    <x v="6"/>
    <s v="video games"/>
    <x v="1066"/>
    <n v="3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n v="10"/>
    <b v="0"/>
    <s v="games/video games"/>
    <x v="6"/>
    <s v="video games"/>
    <x v="1067"/>
    <n v="26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n v="4"/>
    <b v="0"/>
    <s v="games/video games"/>
    <x v="6"/>
    <s v="video games"/>
    <x v="1068"/>
    <n v="0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n v="21"/>
    <b v="0"/>
    <s v="games/video games"/>
    <x v="6"/>
    <s v="video games"/>
    <x v="1069"/>
    <n v="3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n v="2"/>
    <b v="0"/>
    <s v="games/video games"/>
    <x v="6"/>
    <s v="video games"/>
    <x v="1070"/>
    <n v="1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n v="0"/>
    <b v="0"/>
    <s v="games/video games"/>
    <x v="6"/>
    <s v="video games"/>
    <x v="1071"/>
    <n v="0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n v="4"/>
    <b v="0"/>
    <s v="games/video games"/>
    <x v="6"/>
    <s v="video games"/>
    <x v="1072"/>
    <n v="0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n v="1"/>
    <b v="0"/>
    <s v="games/video games"/>
    <x v="6"/>
    <s v="video games"/>
    <x v="1073"/>
    <n v="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n v="30"/>
    <b v="0"/>
    <s v="games/video games"/>
    <x v="6"/>
    <s v="video games"/>
    <x v="1074"/>
    <n v="6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n v="3"/>
    <b v="0"/>
    <s v="games/video games"/>
    <x v="6"/>
    <s v="video games"/>
    <x v="1075"/>
    <n v="5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n v="975"/>
    <b v="0"/>
    <s v="games/video games"/>
    <x v="6"/>
    <s v="video games"/>
    <x v="1076"/>
    <n v="63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n v="167"/>
    <b v="0"/>
    <s v="games/video games"/>
    <x v="6"/>
    <s v="video games"/>
    <x v="1077"/>
    <n v="29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n v="5"/>
    <b v="0"/>
    <s v="games/video games"/>
    <x v="6"/>
    <s v="video games"/>
    <x v="1078"/>
    <n v="8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n v="18"/>
    <b v="0"/>
    <s v="games/video games"/>
    <x v="6"/>
    <s v="video games"/>
    <x v="1079"/>
    <n v="3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n v="98"/>
    <b v="0"/>
    <s v="games/video games"/>
    <x v="6"/>
    <s v="video games"/>
    <x v="1080"/>
    <n v="9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n v="4"/>
    <b v="0"/>
    <s v="games/video games"/>
    <x v="6"/>
    <s v="video games"/>
    <x v="1081"/>
    <n v="0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n v="3"/>
    <b v="0"/>
    <s v="games/video games"/>
    <x v="6"/>
    <s v="video games"/>
    <x v="1082"/>
    <n v="1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n v="1"/>
    <b v="0"/>
    <s v="games/video games"/>
    <x v="6"/>
    <s v="video games"/>
    <x v="1083"/>
    <n v="1"/>
    <x v="3"/>
  </r>
  <r>
    <n v="1084"/>
    <s v="My own channel"/>
    <s v="I want to start my own channel for gaming"/>
    <x v="131"/>
    <n v="0"/>
    <x v="2"/>
    <s v="US"/>
    <s v="USD"/>
    <n v="1407534804"/>
    <x v="1084"/>
    <b v="0"/>
    <n v="0"/>
    <b v="0"/>
    <s v="games/video games"/>
    <x v="6"/>
    <s v="video games"/>
    <x v="1084"/>
    <n v="0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n v="9"/>
    <b v="0"/>
    <s v="games/video games"/>
    <x v="6"/>
    <s v="video games"/>
    <x v="1085"/>
    <n v="3"/>
    <x v="2"/>
  </r>
  <r>
    <n v="1086"/>
    <s v="Cyber Universe Online"/>
    <s v="Humanity's future in the Galaxy"/>
    <x v="102"/>
    <n v="15"/>
    <x v="2"/>
    <s v="US"/>
    <s v="USD"/>
    <n v="1408913291"/>
    <x v="1086"/>
    <b v="0"/>
    <n v="2"/>
    <b v="0"/>
    <s v="games/video games"/>
    <x v="6"/>
    <s v="video games"/>
    <x v="1086"/>
    <n v="0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n v="0"/>
    <b v="0"/>
    <s v="games/video games"/>
    <x v="6"/>
    <s v="video games"/>
    <x v="1087"/>
    <n v="0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n v="147"/>
    <b v="0"/>
    <s v="games/video games"/>
    <x v="6"/>
    <s v="video games"/>
    <x v="1088"/>
    <n v="14"/>
    <x v="3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n v="49"/>
    <b v="0"/>
    <s v="games/video games"/>
    <x v="6"/>
    <s v="video games"/>
    <x v="1089"/>
    <n v="8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n v="1"/>
    <b v="0"/>
    <s v="games/video games"/>
    <x v="6"/>
    <s v="video games"/>
    <x v="1090"/>
    <n v="0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n v="2"/>
    <b v="0"/>
    <s v="games/video games"/>
    <x v="6"/>
    <s v="video games"/>
    <x v="1091"/>
    <n v="13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n v="7"/>
    <b v="0"/>
    <s v="games/video games"/>
    <x v="6"/>
    <s v="video games"/>
    <x v="1092"/>
    <n v="1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n v="4"/>
    <b v="0"/>
    <s v="games/video games"/>
    <x v="6"/>
    <s v="video games"/>
    <x v="1093"/>
    <n v="14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n v="27"/>
    <b v="0"/>
    <s v="games/video games"/>
    <x v="6"/>
    <s v="video games"/>
    <x v="1094"/>
    <n v="18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n v="94"/>
    <b v="0"/>
    <s v="games/video games"/>
    <x v="6"/>
    <s v="video games"/>
    <x v="1095"/>
    <n v="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n v="29"/>
    <b v="0"/>
    <s v="games/video games"/>
    <x v="6"/>
    <s v="video games"/>
    <x v="1096"/>
    <n v="18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n v="7"/>
    <b v="0"/>
    <s v="games/video games"/>
    <x v="6"/>
    <s v="video games"/>
    <x v="1097"/>
    <n v="0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n v="22"/>
    <b v="0"/>
    <s v="games/video games"/>
    <x v="6"/>
    <s v="video games"/>
    <x v="1098"/>
    <n v="7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n v="1"/>
    <b v="0"/>
    <s v="games/video games"/>
    <x v="6"/>
    <s v="video games"/>
    <x v="1099"/>
    <n v="1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n v="10"/>
    <b v="0"/>
    <s v="games/video games"/>
    <x v="6"/>
    <s v="video games"/>
    <x v="1100"/>
    <n v="3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n v="6"/>
    <b v="0"/>
    <s v="games/video games"/>
    <x v="6"/>
    <s v="video games"/>
    <x v="1101"/>
    <n v="0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n v="24"/>
    <b v="0"/>
    <s v="games/video games"/>
    <x v="6"/>
    <s v="video games"/>
    <x v="1102"/>
    <n v="5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n v="15"/>
    <b v="0"/>
    <s v="games/video games"/>
    <x v="6"/>
    <s v="video games"/>
    <x v="1103"/>
    <n v="2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n v="37"/>
    <b v="0"/>
    <s v="games/video games"/>
    <x v="6"/>
    <s v="video games"/>
    <x v="1104"/>
    <n v="5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n v="20"/>
    <b v="0"/>
    <s v="games/video games"/>
    <x v="6"/>
    <s v="video games"/>
    <x v="1105"/>
    <n v="0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n v="7"/>
    <b v="0"/>
    <s v="games/video games"/>
    <x v="6"/>
    <s v="video games"/>
    <x v="1106"/>
    <n v="41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n v="0"/>
    <b v="0"/>
    <s v="games/video games"/>
    <x v="6"/>
    <s v="video games"/>
    <x v="1107"/>
    <n v="0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n v="21"/>
    <b v="0"/>
    <s v="games/video games"/>
    <x v="6"/>
    <s v="video games"/>
    <x v="1108"/>
    <n v="3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n v="3"/>
    <b v="0"/>
    <s v="games/video games"/>
    <x v="6"/>
    <s v="video games"/>
    <x v="1109"/>
    <n v="0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n v="11"/>
    <b v="0"/>
    <s v="games/video games"/>
    <x v="6"/>
    <s v="video games"/>
    <x v="1110"/>
    <n v="1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n v="1"/>
    <b v="0"/>
    <s v="games/video games"/>
    <x v="6"/>
    <s v="video games"/>
    <x v="1111"/>
    <n v="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n v="312"/>
    <b v="0"/>
    <s v="games/video games"/>
    <x v="6"/>
    <s v="video games"/>
    <x v="1112"/>
    <n v="36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n v="1"/>
    <b v="0"/>
    <s v="games/video games"/>
    <x v="6"/>
    <s v="video games"/>
    <x v="1113"/>
    <n v="1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n v="3"/>
    <b v="0"/>
    <s v="games/video games"/>
    <x v="6"/>
    <s v="video games"/>
    <x v="1114"/>
    <n v="0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n v="4"/>
    <b v="0"/>
    <s v="games/video games"/>
    <x v="6"/>
    <s v="video games"/>
    <x v="1115"/>
    <n v="0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n v="10"/>
    <b v="0"/>
    <s v="games/video games"/>
    <x v="6"/>
    <s v="video games"/>
    <x v="1116"/>
    <n v="0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n v="8"/>
    <b v="0"/>
    <s v="games/video games"/>
    <x v="6"/>
    <s v="video games"/>
    <x v="1117"/>
    <n v="8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n v="3"/>
    <b v="0"/>
    <s v="games/video games"/>
    <x v="6"/>
    <s v="video games"/>
    <x v="1118"/>
    <n v="2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n v="1"/>
    <b v="0"/>
    <s v="games/video games"/>
    <x v="6"/>
    <s v="video games"/>
    <x v="1119"/>
    <n v="0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n v="0"/>
    <b v="0"/>
    <s v="games/video games"/>
    <x v="6"/>
    <s v="video games"/>
    <x v="1120"/>
    <n v="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n v="5"/>
    <b v="0"/>
    <s v="games/video games"/>
    <x v="6"/>
    <s v="video games"/>
    <x v="1121"/>
    <n v="0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n v="0"/>
    <b v="0"/>
    <s v="games/video games"/>
    <x v="6"/>
    <s v="video games"/>
    <x v="1122"/>
    <n v="0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n v="3"/>
    <b v="0"/>
    <s v="games/video games"/>
    <x v="6"/>
    <s v="video games"/>
    <x v="1123"/>
    <n v="0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n v="7"/>
    <b v="0"/>
    <s v="games/mobile games"/>
    <x v="6"/>
    <s v="mobile games"/>
    <x v="1124"/>
    <n v="0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n v="0"/>
    <b v="0"/>
    <s v="games/mobile games"/>
    <x v="6"/>
    <s v="mobile games"/>
    <x v="1125"/>
    <n v="0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n v="2"/>
    <b v="0"/>
    <s v="games/mobile games"/>
    <x v="6"/>
    <s v="mobile games"/>
    <x v="1126"/>
    <n v="1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n v="23"/>
    <b v="0"/>
    <s v="games/mobile games"/>
    <x v="6"/>
    <s v="mobile games"/>
    <x v="1127"/>
    <n v="2"/>
    <x v="3"/>
  </r>
  <r>
    <n v="1128"/>
    <s v="Flying Turds"/>
    <s v="#havingfunFTW"/>
    <x v="28"/>
    <n v="1"/>
    <x v="2"/>
    <s v="GB"/>
    <s v="GBP"/>
    <n v="1407425717"/>
    <x v="1128"/>
    <b v="0"/>
    <n v="1"/>
    <b v="0"/>
    <s v="games/mobile games"/>
    <x v="6"/>
    <s v="mobile games"/>
    <x v="1128"/>
    <n v="0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n v="2"/>
    <b v="0"/>
    <s v="games/mobile games"/>
    <x v="6"/>
    <s v="mobile games"/>
    <x v="1129"/>
    <n v="0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n v="3"/>
    <b v="0"/>
    <s v="games/mobile games"/>
    <x v="6"/>
    <s v="mobile games"/>
    <x v="1130"/>
    <n v="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n v="0"/>
    <b v="0"/>
    <s v="games/mobile games"/>
    <x v="6"/>
    <s v="mobile games"/>
    <x v="1131"/>
    <n v="0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n v="13"/>
    <b v="0"/>
    <s v="games/mobile games"/>
    <x v="6"/>
    <s v="mobile games"/>
    <x v="1132"/>
    <n v="14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n v="1"/>
    <b v="0"/>
    <s v="games/mobile games"/>
    <x v="6"/>
    <s v="mobile games"/>
    <x v="1133"/>
    <n v="1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n v="1"/>
    <b v="0"/>
    <s v="games/mobile games"/>
    <x v="6"/>
    <s v="mobile games"/>
    <x v="1134"/>
    <n v="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n v="1"/>
    <b v="0"/>
    <s v="games/mobile games"/>
    <x v="6"/>
    <s v="mobile games"/>
    <x v="1135"/>
    <n v="5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n v="6"/>
    <b v="0"/>
    <s v="games/mobile games"/>
    <x v="6"/>
    <s v="mobile games"/>
    <x v="1136"/>
    <n v="6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n v="39"/>
    <b v="0"/>
    <s v="games/mobile games"/>
    <x v="6"/>
    <s v="mobile games"/>
    <x v="1137"/>
    <n v="40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n v="4"/>
    <b v="0"/>
    <s v="games/mobile games"/>
    <x v="6"/>
    <s v="mobile games"/>
    <x v="1138"/>
    <n v="0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n v="1"/>
    <b v="0"/>
    <s v="games/mobile games"/>
    <x v="6"/>
    <s v="mobile games"/>
    <x v="1139"/>
    <n v="0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n v="0"/>
    <b v="0"/>
    <s v="games/mobile games"/>
    <x v="6"/>
    <s v="mobile games"/>
    <x v="1140"/>
    <n v="0"/>
    <x v="0"/>
  </r>
  <r>
    <n v="1141"/>
    <s v="Arena Z - Zombie Survival"/>
    <s v="I think this will be a great game!"/>
    <x v="2"/>
    <n v="0"/>
    <x v="2"/>
    <s v="DE"/>
    <s v="EUR"/>
    <n v="1436460450"/>
    <x v="1141"/>
    <b v="0"/>
    <n v="0"/>
    <b v="0"/>
    <s v="games/mobile games"/>
    <x v="6"/>
    <s v="mobile games"/>
    <x v="1141"/>
    <n v="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n v="0"/>
    <b v="0"/>
    <s v="games/mobile games"/>
    <x v="6"/>
    <s v="mobile games"/>
    <x v="1142"/>
    <n v="0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n v="8"/>
    <b v="0"/>
    <s v="games/mobile games"/>
    <x v="6"/>
    <s v="mobile games"/>
    <x v="1143"/>
    <n v="0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n v="0"/>
    <b v="0"/>
    <s v="food/food trucks"/>
    <x v="7"/>
    <s v="food trucks"/>
    <x v="1144"/>
    <n v="0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n v="1"/>
    <b v="0"/>
    <s v="food/food trucks"/>
    <x v="7"/>
    <s v="food trucks"/>
    <x v="1145"/>
    <n v="0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n v="12"/>
    <b v="0"/>
    <s v="food/food trucks"/>
    <x v="7"/>
    <s v="food trucks"/>
    <x v="1146"/>
    <n v="9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n v="0"/>
    <b v="0"/>
    <s v="food/food trucks"/>
    <x v="7"/>
    <s v="food trucks"/>
    <x v="1147"/>
    <n v="0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n v="3"/>
    <b v="0"/>
    <s v="food/food trucks"/>
    <x v="7"/>
    <s v="food trucks"/>
    <x v="1148"/>
    <n v="0"/>
    <x v="2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n v="2"/>
    <b v="0"/>
    <s v="food/food trucks"/>
    <x v="7"/>
    <s v="food trucks"/>
    <x v="1149"/>
    <n v="0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n v="6"/>
    <b v="0"/>
    <s v="food/food trucks"/>
    <x v="7"/>
    <s v="food trucks"/>
    <x v="1150"/>
    <n v="10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n v="0"/>
    <b v="0"/>
    <s v="food/food trucks"/>
    <x v="7"/>
    <s v="food trucks"/>
    <x v="1151"/>
    <n v="0"/>
    <x v="0"/>
  </r>
  <r>
    <n v="1152"/>
    <s v="Peruvian King Food Truck"/>
    <s v="Peruvian food truck with an LA twist."/>
    <x v="194"/>
    <n v="911"/>
    <x v="2"/>
    <s v="US"/>
    <s v="USD"/>
    <n v="1431709312"/>
    <x v="1152"/>
    <b v="0"/>
    <n v="15"/>
    <b v="0"/>
    <s v="food/food trucks"/>
    <x v="7"/>
    <s v="food trucks"/>
    <x v="1152"/>
    <n v="6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n v="1"/>
    <b v="0"/>
    <s v="food/food trucks"/>
    <x v="7"/>
    <s v="food trucks"/>
    <x v="1153"/>
    <n v="1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n v="3"/>
    <b v="0"/>
    <s v="food/food trucks"/>
    <x v="7"/>
    <s v="food trucks"/>
    <x v="1154"/>
    <n v="7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n v="8"/>
    <b v="0"/>
    <s v="food/food trucks"/>
    <x v="7"/>
    <s v="food trucks"/>
    <x v="1155"/>
    <n v="1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n v="0"/>
    <b v="0"/>
    <s v="food/food trucks"/>
    <x v="7"/>
    <s v="food trucks"/>
    <x v="1156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n v="3"/>
    <b v="0"/>
    <s v="food/food trucks"/>
    <x v="7"/>
    <s v="food trucks"/>
    <x v="1157"/>
    <n v="2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n v="3"/>
    <b v="0"/>
    <s v="food/food trucks"/>
    <x v="7"/>
    <s v="food trucks"/>
    <x v="1158"/>
    <n v="0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n v="0"/>
    <b v="0"/>
    <s v="food/food trucks"/>
    <x v="7"/>
    <s v="food trucks"/>
    <x v="1159"/>
    <n v="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n v="19"/>
    <b v="0"/>
    <s v="food/food trucks"/>
    <x v="7"/>
    <s v="food trucks"/>
    <x v="1160"/>
    <n v="4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n v="0"/>
    <b v="0"/>
    <s v="food/food trucks"/>
    <x v="7"/>
    <s v="food trucks"/>
    <x v="1161"/>
    <n v="0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n v="2"/>
    <b v="0"/>
    <s v="food/food trucks"/>
    <x v="7"/>
    <s v="food trucks"/>
    <x v="1162"/>
    <n v="0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n v="0"/>
    <b v="0"/>
    <s v="food/food trucks"/>
    <x v="7"/>
    <s v="food trucks"/>
    <x v="1163"/>
    <n v="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n v="0"/>
    <b v="0"/>
    <s v="food/food trucks"/>
    <x v="7"/>
    <s v="food trucks"/>
    <x v="1164"/>
    <n v="0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n v="25"/>
    <b v="0"/>
    <s v="food/food trucks"/>
    <x v="7"/>
    <s v="food trucks"/>
    <x v="1165"/>
    <n v="21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n v="8"/>
    <b v="0"/>
    <s v="food/food trucks"/>
    <x v="7"/>
    <s v="food trucks"/>
    <x v="1166"/>
    <n v="19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n v="16"/>
    <b v="0"/>
    <s v="food/food trucks"/>
    <x v="7"/>
    <s v="food trucks"/>
    <x v="1167"/>
    <n v="2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n v="3"/>
    <b v="0"/>
    <s v="food/food trucks"/>
    <x v="7"/>
    <s v="food trucks"/>
    <x v="1168"/>
    <n v="6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n v="3"/>
    <b v="0"/>
    <s v="food/food trucks"/>
    <x v="7"/>
    <s v="food trucks"/>
    <x v="1169"/>
    <n v="0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n v="2"/>
    <b v="0"/>
    <s v="food/food trucks"/>
    <x v="7"/>
    <s v="food trucks"/>
    <x v="1170"/>
    <n v="0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n v="1"/>
    <b v="0"/>
    <s v="food/food trucks"/>
    <x v="7"/>
    <s v="food trucks"/>
    <x v="1171"/>
    <n v="0"/>
    <x v="3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n v="0"/>
    <b v="0"/>
    <s v="food/food trucks"/>
    <x v="7"/>
    <s v="food trucks"/>
    <x v="1172"/>
    <n v="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n v="1"/>
    <b v="0"/>
    <s v="food/food trucks"/>
    <x v="7"/>
    <s v="food trucks"/>
    <x v="1173"/>
    <n v="0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n v="19"/>
    <b v="0"/>
    <s v="food/food trucks"/>
    <x v="7"/>
    <s v="food trucks"/>
    <x v="1174"/>
    <n v="6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n v="9"/>
    <b v="0"/>
    <s v="food/food trucks"/>
    <x v="7"/>
    <s v="food trucks"/>
    <x v="1175"/>
    <n v="3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n v="1"/>
    <b v="0"/>
    <s v="food/food trucks"/>
    <x v="7"/>
    <s v="food trucks"/>
    <x v="1176"/>
    <n v="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n v="0"/>
    <b v="0"/>
    <s v="food/food trucks"/>
    <x v="7"/>
    <s v="food trucks"/>
    <x v="1177"/>
    <n v="0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n v="1"/>
    <b v="0"/>
    <s v="food/food trucks"/>
    <x v="7"/>
    <s v="food trucks"/>
    <x v="1178"/>
    <n v="0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n v="5"/>
    <b v="0"/>
    <s v="food/food trucks"/>
    <x v="7"/>
    <s v="food trucks"/>
    <x v="1179"/>
    <n v="5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n v="85"/>
    <b v="0"/>
    <s v="food/food trucks"/>
    <x v="7"/>
    <s v="food trucks"/>
    <x v="1180"/>
    <n v="12"/>
    <x v="3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n v="3"/>
    <b v="0"/>
    <s v="food/food trucks"/>
    <x v="7"/>
    <s v="food trucks"/>
    <x v="1181"/>
    <n v="0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n v="4"/>
    <b v="0"/>
    <s v="food/food trucks"/>
    <x v="7"/>
    <s v="food trucks"/>
    <x v="1182"/>
    <n v="4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n v="3"/>
    <b v="0"/>
    <s v="food/food trucks"/>
    <x v="7"/>
    <s v="food trucks"/>
    <x v="1183"/>
    <n v="4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n v="375"/>
    <b v="1"/>
    <s v="photography/photobooks"/>
    <x v="8"/>
    <s v="photobooks"/>
    <x v="1184"/>
    <n v="105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n v="111"/>
    <b v="1"/>
    <s v="photography/photobooks"/>
    <x v="8"/>
    <s v="photobooks"/>
    <x v="1185"/>
    <n v="10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n v="123"/>
    <b v="1"/>
    <s v="photography/photobooks"/>
    <x v="8"/>
    <s v="photobooks"/>
    <x v="1186"/>
    <n v="107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n v="70"/>
    <b v="1"/>
    <s v="photography/photobooks"/>
    <x v="8"/>
    <s v="photobooks"/>
    <x v="1187"/>
    <n v="104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n v="85"/>
    <b v="1"/>
    <s v="photography/photobooks"/>
    <x v="8"/>
    <s v="photobooks"/>
    <x v="1188"/>
    <n v="161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n v="86"/>
    <b v="1"/>
    <s v="photography/photobooks"/>
    <x v="8"/>
    <s v="photobooks"/>
    <x v="1189"/>
    <n v="108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n v="13"/>
    <b v="1"/>
    <s v="photography/photobooks"/>
    <x v="8"/>
    <s v="photobooks"/>
    <x v="1190"/>
    <n v="13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n v="33"/>
    <b v="1"/>
    <s v="photography/photobooks"/>
    <x v="8"/>
    <s v="photobooks"/>
    <x v="1191"/>
    <n v="109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n v="15"/>
    <b v="1"/>
    <s v="photography/photobooks"/>
    <x v="8"/>
    <s v="photobooks"/>
    <x v="1192"/>
    <n v="29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n v="273"/>
    <b v="1"/>
    <s v="photography/photobooks"/>
    <x v="8"/>
    <s v="photobooks"/>
    <x v="1193"/>
    <n v="104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n v="714"/>
    <b v="1"/>
    <s v="photography/photobooks"/>
    <x v="8"/>
    <s v="photobooks"/>
    <x v="1194"/>
    <n v="322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n v="170"/>
    <b v="1"/>
    <s v="photography/photobooks"/>
    <x v="8"/>
    <s v="photobooks"/>
    <x v="1195"/>
    <n v="135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n v="512"/>
    <b v="1"/>
    <s v="photography/photobooks"/>
    <x v="8"/>
    <s v="photobooks"/>
    <x v="1196"/>
    <n v="270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n v="314"/>
    <b v="1"/>
    <s v="photography/photobooks"/>
    <x v="8"/>
    <s v="photobooks"/>
    <x v="1197"/>
    <n v="253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n v="167"/>
    <b v="1"/>
    <s v="photography/photobooks"/>
    <x v="8"/>
    <s v="photobooks"/>
    <x v="1198"/>
    <n v="261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n v="9"/>
    <b v="1"/>
    <s v="photography/photobooks"/>
    <x v="8"/>
    <s v="photobooks"/>
    <x v="1199"/>
    <n v="101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n v="103"/>
    <b v="1"/>
    <s v="photography/photobooks"/>
    <x v="8"/>
    <s v="photobooks"/>
    <x v="1200"/>
    <n v="12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n v="111"/>
    <b v="1"/>
    <s v="photography/photobooks"/>
    <x v="8"/>
    <s v="photobooks"/>
    <x v="1201"/>
    <n v="102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n v="271"/>
    <b v="1"/>
    <s v="photography/photobooks"/>
    <x v="8"/>
    <s v="photobooks"/>
    <x v="1202"/>
    <n v="199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n v="101"/>
    <b v="1"/>
    <s v="photography/photobooks"/>
    <x v="8"/>
    <s v="photobooks"/>
    <x v="1203"/>
    <n v="102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n v="57"/>
    <b v="1"/>
    <s v="photography/photobooks"/>
    <x v="8"/>
    <s v="photobooks"/>
    <x v="1204"/>
    <n v="103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n v="62"/>
    <b v="1"/>
    <s v="photography/photobooks"/>
    <x v="8"/>
    <s v="photobooks"/>
    <x v="1205"/>
    <n v="10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n v="32"/>
    <b v="1"/>
    <s v="photography/photobooks"/>
    <x v="8"/>
    <s v="photobooks"/>
    <x v="1206"/>
    <n v="115"/>
    <x v="1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n v="141"/>
    <b v="1"/>
    <s v="photography/photobooks"/>
    <x v="8"/>
    <s v="photobooks"/>
    <x v="1207"/>
    <n v="104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n v="75"/>
    <b v="1"/>
    <s v="photography/photobooks"/>
    <x v="8"/>
    <s v="photobooks"/>
    <x v="1208"/>
    <n v="155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n v="46"/>
    <b v="1"/>
    <s v="photography/photobooks"/>
    <x v="8"/>
    <s v="photobooks"/>
    <x v="1209"/>
    <n v="106"/>
    <x v="1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n v="103"/>
    <b v="1"/>
    <s v="photography/photobooks"/>
    <x v="8"/>
    <s v="photobooks"/>
    <x v="1210"/>
    <n v="254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n v="6"/>
    <b v="1"/>
    <s v="photography/photobooks"/>
    <x v="8"/>
    <s v="photobooks"/>
    <x v="1211"/>
    <n v="10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n v="83"/>
    <b v="1"/>
    <s v="photography/photobooks"/>
    <x v="8"/>
    <s v="photobooks"/>
    <x v="1212"/>
    <n v="129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n v="108"/>
    <b v="1"/>
    <s v="photography/photobooks"/>
    <x v="8"/>
    <s v="photobooks"/>
    <x v="1213"/>
    <n v="102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n v="25"/>
    <b v="1"/>
    <s v="photography/photobooks"/>
    <x v="8"/>
    <s v="photobooks"/>
    <x v="1214"/>
    <n v="132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n v="549"/>
    <b v="1"/>
    <s v="photography/photobooks"/>
    <x v="8"/>
    <s v="photobooks"/>
    <x v="1215"/>
    <n v="786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n v="222"/>
    <b v="1"/>
    <s v="photography/photobooks"/>
    <x v="8"/>
    <s v="photobooks"/>
    <x v="1216"/>
    <n v="14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n v="183"/>
    <b v="1"/>
    <s v="photography/photobooks"/>
    <x v="8"/>
    <s v="photobooks"/>
    <x v="1217"/>
    <n v="103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n v="89"/>
    <b v="1"/>
    <s v="photography/photobooks"/>
    <x v="8"/>
    <s v="photobooks"/>
    <x v="1218"/>
    <n v="172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n v="253"/>
    <b v="1"/>
    <s v="photography/photobooks"/>
    <x v="8"/>
    <s v="photobooks"/>
    <x v="1219"/>
    <n v="159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n v="140"/>
    <b v="1"/>
    <s v="photography/photobooks"/>
    <x v="8"/>
    <s v="photobooks"/>
    <x v="1220"/>
    <n v="104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n v="103"/>
    <b v="1"/>
    <s v="photography/photobooks"/>
    <x v="8"/>
    <s v="photobooks"/>
    <x v="1221"/>
    <n v="111"/>
    <x v="2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n v="138"/>
    <b v="1"/>
    <s v="photography/photobooks"/>
    <x v="8"/>
    <s v="photobooks"/>
    <x v="1222"/>
    <n v="280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n v="191"/>
    <b v="1"/>
    <s v="photography/photobooks"/>
    <x v="8"/>
    <s v="photobooks"/>
    <x v="1223"/>
    <n v="112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n v="18"/>
    <b v="0"/>
    <s v="music/world music"/>
    <x v="4"/>
    <s v="world music"/>
    <x v="1224"/>
    <n v="7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n v="3"/>
    <b v="0"/>
    <s v="music/world music"/>
    <x v="4"/>
    <s v="world music"/>
    <x v="1225"/>
    <n v="4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n v="40"/>
    <b v="0"/>
    <s v="music/world music"/>
    <x v="4"/>
    <s v="world music"/>
    <x v="1226"/>
    <n v="4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n v="0"/>
    <b v="0"/>
    <s v="music/world music"/>
    <x v="4"/>
    <s v="world music"/>
    <x v="1227"/>
    <n v="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n v="24"/>
    <b v="0"/>
    <s v="music/world music"/>
    <x v="4"/>
    <s v="world music"/>
    <x v="1228"/>
    <n v="29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n v="1"/>
    <b v="0"/>
    <s v="music/world music"/>
    <x v="4"/>
    <s v="world music"/>
    <x v="1229"/>
    <n v="1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n v="0"/>
    <b v="0"/>
    <s v="music/world music"/>
    <x v="4"/>
    <s v="world music"/>
    <x v="1230"/>
    <n v="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n v="0"/>
    <b v="0"/>
    <s v="music/world music"/>
    <x v="4"/>
    <s v="world music"/>
    <x v="1231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n v="1"/>
    <b v="0"/>
    <s v="music/world music"/>
    <x v="4"/>
    <s v="world music"/>
    <x v="1232"/>
    <n v="1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n v="6"/>
    <b v="0"/>
    <s v="music/world music"/>
    <x v="4"/>
    <s v="world music"/>
    <x v="1233"/>
    <n v="12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n v="0"/>
    <b v="0"/>
    <s v="music/world music"/>
    <x v="4"/>
    <s v="world music"/>
    <x v="1234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n v="6"/>
    <b v="0"/>
    <s v="music/world music"/>
    <x v="4"/>
    <s v="world music"/>
    <x v="1235"/>
    <n v="3"/>
    <x v="4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n v="0"/>
    <b v="0"/>
    <s v="music/world music"/>
    <x v="4"/>
    <s v="world music"/>
    <x v="1236"/>
    <n v="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n v="0"/>
    <b v="0"/>
    <s v="music/world music"/>
    <x v="4"/>
    <s v="world music"/>
    <x v="1237"/>
    <n v="0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n v="3"/>
    <b v="0"/>
    <s v="music/world music"/>
    <x v="4"/>
    <s v="world music"/>
    <x v="1238"/>
    <n v="18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n v="0"/>
    <b v="0"/>
    <s v="music/world music"/>
    <x v="4"/>
    <s v="world music"/>
    <x v="1239"/>
    <n v="0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n v="8"/>
    <b v="0"/>
    <s v="music/world music"/>
    <x v="4"/>
    <s v="world music"/>
    <x v="1240"/>
    <n v="3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n v="34"/>
    <b v="0"/>
    <s v="music/world music"/>
    <x v="4"/>
    <s v="world music"/>
    <x v="1241"/>
    <n v="51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n v="1"/>
    <b v="0"/>
    <s v="music/world music"/>
    <x v="4"/>
    <s v="world music"/>
    <x v="1242"/>
    <n v="1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n v="38"/>
    <b v="0"/>
    <s v="music/world music"/>
    <x v="4"/>
    <s v="world music"/>
    <x v="1243"/>
    <n v="14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n v="45"/>
    <b v="1"/>
    <s v="music/rock"/>
    <x v="4"/>
    <s v="rock"/>
    <x v="1244"/>
    <n v="104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n v="17"/>
    <b v="1"/>
    <s v="music/rock"/>
    <x v="4"/>
    <s v="rock"/>
    <x v="1245"/>
    <n v="120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n v="31"/>
    <b v="1"/>
    <s v="music/rock"/>
    <x v="4"/>
    <s v="rock"/>
    <x v="1246"/>
    <n v="117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n v="50"/>
    <b v="1"/>
    <s v="music/rock"/>
    <x v="4"/>
    <s v="rock"/>
    <x v="1247"/>
    <n v="122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n v="59"/>
    <b v="1"/>
    <s v="music/rock"/>
    <x v="4"/>
    <s v="rock"/>
    <x v="1248"/>
    <n v="152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n v="81"/>
    <b v="1"/>
    <s v="music/rock"/>
    <x v="4"/>
    <s v="rock"/>
    <x v="1249"/>
    <n v="104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n v="508"/>
    <b v="1"/>
    <s v="music/rock"/>
    <x v="4"/>
    <s v="rock"/>
    <x v="1250"/>
    <n v="200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n v="74"/>
    <b v="1"/>
    <s v="music/rock"/>
    <x v="4"/>
    <s v="rock"/>
    <x v="1251"/>
    <n v="102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n v="141"/>
    <b v="1"/>
    <s v="music/rock"/>
    <x v="4"/>
    <s v="rock"/>
    <x v="1252"/>
    <n v="138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n v="711"/>
    <b v="1"/>
    <s v="music/rock"/>
    <x v="4"/>
    <s v="rock"/>
    <x v="1253"/>
    <n v="303833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n v="141"/>
    <b v="1"/>
    <s v="music/rock"/>
    <x v="4"/>
    <s v="rock"/>
    <x v="1254"/>
    <n v="199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n v="109"/>
    <b v="1"/>
    <s v="music/rock"/>
    <x v="4"/>
    <s v="rock"/>
    <x v="1255"/>
    <n v="20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n v="361"/>
    <b v="1"/>
    <s v="music/rock"/>
    <x v="4"/>
    <s v="rock"/>
    <x v="1256"/>
    <n v="118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n v="176"/>
    <b v="1"/>
    <s v="music/rock"/>
    <x v="4"/>
    <s v="rock"/>
    <x v="1257"/>
    <n v="295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n v="670"/>
    <b v="1"/>
    <s v="music/rock"/>
    <x v="4"/>
    <s v="rock"/>
    <x v="1258"/>
    <n v="213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n v="96"/>
    <b v="1"/>
    <s v="music/rock"/>
    <x v="4"/>
    <s v="rock"/>
    <x v="1259"/>
    <n v="10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n v="74"/>
    <b v="1"/>
    <s v="music/rock"/>
    <x v="4"/>
    <s v="rock"/>
    <x v="1260"/>
    <n v="114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n v="52"/>
    <b v="1"/>
    <s v="music/rock"/>
    <x v="4"/>
    <s v="rock"/>
    <x v="1261"/>
    <n v="10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n v="105"/>
    <b v="1"/>
    <s v="music/rock"/>
    <x v="4"/>
    <s v="rock"/>
    <x v="1262"/>
    <n v="125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n v="41"/>
    <b v="1"/>
    <s v="music/rock"/>
    <x v="4"/>
    <s v="rock"/>
    <x v="1263"/>
    <n v="119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n v="34"/>
    <b v="1"/>
    <s v="music/rock"/>
    <x v="4"/>
    <s v="rock"/>
    <x v="1264"/>
    <n v="166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n v="66"/>
    <b v="1"/>
    <s v="music/rock"/>
    <x v="4"/>
    <s v="rock"/>
    <x v="1265"/>
    <n v="119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n v="50"/>
    <b v="1"/>
    <s v="music/rock"/>
    <x v="4"/>
    <s v="rock"/>
    <x v="1266"/>
    <n v="100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n v="159"/>
    <b v="1"/>
    <s v="music/rock"/>
    <x v="4"/>
    <s v="rock"/>
    <x v="1267"/>
    <n v="102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n v="182"/>
    <b v="1"/>
    <s v="music/rock"/>
    <x v="4"/>
    <s v="rock"/>
    <x v="1268"/>
    <n v="11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n v="206"/>
    <b v="1"/>
    <s v="music/rock"/>
    <x v="4"/>
    <s v="rock"/>
    <x v="1269"/>
    <n v="109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n v="169"/>
    <b v="1"/>
    <s v="music/rock"/>
    <x v="4"/>
    <s v="rock"/>
    <x v="1270"/>
    <n v="115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n v="31"/>
    <b v="1"/>
    <s v="music/rock"/>
    <x v="4"/>
    <s v="rock"/>
    <x v="1271"/>
    <n v="102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n v="28"/>
    <b v="1"/>
    <s v="music/rock"/>
    <x v="4"/>
    <s v="rock"/>
    <x v="1272"/>
    <n v="106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n v="54"/>
    <b v="1"/>
    <s v="music/rock"/>
    <x v="4"/>
    <s v="rock"/>
    <x v="1273"/>
    <n v="104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n v="467"/>
    <b v="1"/>
    <s v="music/rock"/>
    <x v="4"/>
    <s v="rock"/>
    <x v="1274"/>
    <n v="15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n v="389"/>
    <b v="1"/>
    <s v="music/rock"/>
    <x v="4"/>
    <s v="rock"/>
    <x v="1275"/>
    <n v="162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n v="68"/>
    <b v="1"/>
    <s v="music/rock"/>
    <x v="4"/>
    <s v="rock"/>
    <x v="1276"/>
    <n v="104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n v="413"/>
    <b v="1"/>
    <s v="music/rock"/>
    <x v="4"/>
    <s v="rock"/>
    <x v="1277"/>
    <n v="106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n v="190"/>
    <b v="1"/>
    <s v="music/rock"/>
    <x v="4"/>
    <s v="rock"/>
    <x v="1278"/>
    <n v="155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n v="189"/>
    <b v="1"/>
    <s v="music/rock"/>
    <x v="4"/>
    <s v="rock"/>
    <x v="1279"/>
    <n v="111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n v="130"/>
    <b v="1"/>
    <s v="music/rock"/>
    <x v="4"/>
    <s v="rock"/>
    <x v="1280"/>
    <n v="111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n v="74"/>
    <b v="1"/>
    <s v="music/rock"/>
    <x v="4"/>
    <s v="rock"/>
    <x v="1281"/>
    <n v="11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n v="274"/>
    <b v="1"/>
    <s v="music/rock"/>
    <x v="4"/>
    <s v="rock"/>
    <x v="1282"/>
    <n v="124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n v="22"/>
    <b v="1"/>
    <s v="music/rock"/>
    <x v="4"/>
    <s v="rock"/>
    <x v="1283"/>
    <n v="211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n v="31"/>
    <b v="1"/>
    <s v="theater/plays"/>
    <x v="1"/>
    <s v="plays"/>
    <x v="1284"/>
    <n v="101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n v="63"/>
    <b v="1"/>
    <s v="theater/plays"/>
    <x v="1"/>
    <s v="plays"/>
    <x v="1285"/>
    <n v="102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n v="20"/>
    <b v="1"/>
    <s v="theater/plays"/>
    <x v="1"/>
    <s v="plays"/>
    <x v="1286"/>
    <n v="108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n v="25"/>
    <b v="1"/>
    <s v="theater/plays"/>
    <x v="1"/>
    <s v="plays"/>
    <x v="1287"/>
    <n v="242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n v="61"/>
    <b v="1"/>
    <s v="theater/plays"/>
    <x v="1"/>
    <s v="plays"/>
    <x v="1288"/>
    <n v="100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n v="52"/>
    <b v="1"/>
    <s v="theater/plays"/>
    <x v="1"/>
    <s v="plays"/>
    <x v="1289"/>
    <n v="125"/>
    <x v="2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n v="86"/>
    <b v="1"/>
    <s v="theater/plays"/>
    <x v="1"/>
    <s v="plays"/>
    <x v="1290"/>
    <n v="109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n v="42"/>
    <b v="1"/>
    <s v="theater/plays"/>
    <x v="1"/>
    <s v="plays"/>
    <x v="1291"/>
    <n v="146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n v="52"/>
    <b v="1"/>
    <s v="theater/plays"/>
    <x v="1"/>
    <s v="plays"/>
    <x v="1292"/>
    <n v="11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n v="120"/>
    <b v="1"/>
    <s v="theater/plays"/>
    <x v="1"/>
    <s v="plays"/>
    <x v="1293"/>
    <n v="102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n v="22"/>
    <b v="1"/>
    <s v="theater/plays"/>
    <x v="1"/>
    <s v="plays"/>
    <x v="1294"/>
    <n v="122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n v="64"/>
    <b v="1"/>
    <s v="theater/plays"/>
    <x v="1"/>
    <s v="plays"/>
    <x v="1295"/>
    <n v="102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n v="23"/>
    <b v="1"/>
    <s v="theater/plays"/>
    <x v="1"/>
    <s v="plays"/>
    <x v="1296"/>
    <n v="141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n v="238"/>
    <b v="1"/>
    <s v="theater/plays"/>
    <x v="1"/>
    <s v="plays"/>
    <x v="1297"/>
    <n v="110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n v="33"/>
    <b v="1"/>
    <s v="theater/plays"/>
    <x v="1"/>
    <s v="plays"/>
    <x v="1298"/>
    <n v="105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n v="32"/>
    <b v="1"/>
    <s v="theater/plays"/>
    <x v="1"/>
    <s v="plays"/>
    <x v="1299"/>
    <n v="124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n v="24"/>
    <b v="1"/>
    <s v="theater/plays"/>
    <x v="1"/>
    <s v="plays"/>
    <x v="1300"/>
    <n v="135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n v="29"/>
    <b v="1"/>
    <s v="theater/plays"/>
    <x v="1"/>
    <s v="plays"/>
    <x v="1301"/>
    <n v="103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n v="50"/>
    <b v="1"/>
    <s v="theater/plays"/>
    <x v="1"/>
    <s v="plays"/>
    <x v="1302"/>
    <n v="100"/>
    <x v="2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n v="108"/>
    <b v="1"/>
    <s v="theater/plays"/>
    <x v="1"/>
    <s v="plays"/>
    <x v="1303"/>
    <n v="13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n v="104"/>
    <b v="0"/>
    <s v="technology/wearables"/>
    <x v="2"/>
    <s v="wearables"/>
    <x v="1304"/>
    <n v="40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n v="86"/>
    <b v="0"/>
    <s v="technology/wearables"/>
    <x v="2"/>
    <s v="wearables"/>
    <x v="1305"/>
    <n v="26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n v="356"/>
    <b v="0"/>
    <s v="technology/wearables"/>
    <x v="2"/>
    <s v="wearables"/>
    <x v="1306"/>
    <n v="65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n v="45"/>
    <b v="0"/>
    <s v="technology/wearables"/>
    <x v="2"/>
    <s v="wearables"/>
    <x v="1307"/>
    <n v="12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n v="38"/>
    <b v="0"/>
    <s v="technology/wearables"/>
    <x v="2"/>
    <s v="wearables"/>
    <x v="1308"/>
    <n v="11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n v="35"/>
    <b v="0"/>
    <s v="technology/wearables"/>
    <x v="2"/>
    <s v="wearables"/>
    <x v="1309"/>
    <n v="112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n v="24"/>
    <b v="0"/>
    <s v="technology/wearables"/>
    <x v="2"/>
    <s v="wearables"/>
    <x v="1310"/>
    <n v="16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n v="100"/>
    <b v="0"/>
    <s v="technology/wearables"/>
    <x v="2"/>
    <s v="wearables"/>
    <x v="1311"/>
    <n v="32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n v="1"/>
    <b v="0"/>
    <s v="technology/wearables"/>
    <x v="2"/>
    <s v="wearables"/>
    <x v="1312"/>
    <n v="1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n v="122"/>
    <b v="0"/>
    <s v="technology/wearables"/>
    <x v="2"/>
    <s v="wearables"/>
    <x v="1313"/>
    <n v="31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n v="11"/>
    <b v="0"/>
    <s v="technology/wearables"/>
    <x v="2"/>
    <s v="wearables"/>
    <x v="1314"/>
    <n v="1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n v="248"/>
    <b v="0"/>
    <s v="technology/wearables"/>
    <x v="2"/>
    <s v="wearables"/>
    <x v="1315"/>
    <n v="40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n v="1"/>
    <b v="0"/>
    <s v="technology/wearables"/>
    <x v="2"/>
    <s v="wearables"/>
    <x v="1316"/>
    <n v="0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n v="19"/>
    <b v="0"/>
    <s v="technology/wearables"/>
    <x v="2"/>
    <s v="wearables"/>
    <x v="1317"/>
    <n v="6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n v="135"/>
    <b v="0"/>
    <s v="technology/wearables"/>
    <x v="2"/>
    <s v="wearables"/>
    <x v="1318"/>
    <n v="15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n v="9"/>
    <b v="0"/>
    <s v="technology/wearables"/>
    <x v="2"/>
    <s v="wearables"/>
    <x v="1319"/>
    <n v="15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n v="3"/>
    <b v="0"/>
    <s v="technology/wearables"/>
    <x v="2"/>
    <s v="wearables"/>
    <x v="1320"/>
    <n v="1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n v="7"/>
    <b v="0"/>
    <s v="technology/wearables"/>
    <x v="2"/>
    <s v="wearables"/>
    <x v="1321"/>
    <n v="1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n v="4"/>
    <b v="0"/>
    <s v="technology/wearables"/>
    <x v="2"/>
    <s v="wearables"/>
    <x v="1322"/>
    <n v="0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n v="44"/>
    <b v="0"/>
    <s v="technology/wearables"/>
    <x v="2"/>
    <s v="wearables"/>
    <x v="1323"/>
    <n v="9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n v="90"/>
    <b v="0"/>
    <s v="technology/wearables"/>
    <x v="2"/>
    <s v="wearables"/>
    <x v="1324"/>
    <n v="10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n v="8"/>
    <b v="0"/>
    <s v="technology/wearables"/>
    <x v="2"/>
    <s v="wearables"/>
    <x v="1325"/>
    <n v="2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n v="11"/>
    <b v="0"/>
    <s v="technology/wearables"/>
    <x v="2"/>
    <s v="wearables"/>
    <x v="1326"/>
    <n v="1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n v="41"/>
    <b v="0"/>
    <s v="technology/wearables"/>
    <x v="2"/>
    <s v="wearables"/>
    <x v="1327"/>
    <n v="4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n v="15"/>
    <b v="0"/>
    <s v="technology/wearables"/>
    <x v="2"/>
    <s v="wearables"/>
    <x v="1328"/>
    <n v="2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n v="9"/>
    <b v="0"/>
    <s v="technology/wearables"/>
    <x v="2"/>
    <s v="wearables"/>
    <x v="1329"/>
    <n v="1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n v="50"/>
    <b v="0"/>
    <s v="technology/wearables"/>
    <x v="2"/>
    <s v="wearables"/>
    <x v="1330"/>
    <n v="22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n v="34"/>
    <b v="0"/>
    <s v="technology/wearables"/>
    <x v="2"/>
    <s v="wearables"/>
    <x v="1331"/>
    <n v="1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n v="0"/>
    <b v="0"/>
    <s v="technology/wearables"/>
    <x v="2"/>
    <s v="wearables"/>
    <x v="1332"/>
    <n v="0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n v="0"/>
    <b v="0"/>
    <s v="technology/wearables"/>
    <x v="2"/>
    <s v="wearables"/>
    <x v="1333"/>
    <n v="0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n v="276"/>
    <b v="0"/>
    <s v="technology/wearables"/>
    <x v="2"/>
    <s v="wearables"/>
    <x v="1334"/>
    <n v="11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n v="16"/>
    <b v="0"/>
    <s v="technology/wearables"/>
    <x v="2"/>
    <s v="wearables"/>
    <x v="1335"/>
    <n v="20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n v="224"/>
    <b v="0"/>
    <s v="technology/wearables"/>
    <x v="2"/>
    <s v="wearables"/>
    <x v="1336"/>
    <n v="85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n v="140"/>
    <b v="0"/>
    <s v="technology/wearables"/>
    <x v="2"/>
    <s v="wearables"/>
    <x v="1337"/>
    <n v="4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n v="15"/>
    <b v="0"/>
    <s v="technology/wearables"/>
    <x v="2"/>
    <s v="wearables"/>
    <x v="1338"/>
    <n v="3"/>
    <x v="0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n v="37"/>
    <b v="0"/>
    <s v="technology/wearables"/>
    <x v="2"/>
    <s v="wearables"/>
    <x v="1339"/>
    <n v="7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n v="0"/>
    <b v="0"/>
    <s v="technology/wearables"/>
    <x v="2"/>
    <s v="wearables"/>
    <x v="1340"/>
    <n v="0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n v="46"/>
    <b v="0"/>
    <s v="technology/wearables"/>
    <x v="2"/>
    <s v="wearables"/>
    <x v="1341"/>
    <n v="70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n v="1"/>
    <b v="0"/>
    <s v="technology/wearables"/>
    <x v="2"/>
    <s v="wearables"/>
    <x v="1342"/>
    <n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n v="323"/>
    <b v="0"/>
    <s v="technology/wearables"/>
    <x v="2"/>
    <s v="wearables"/>
    <x v="1343"/>
    <n v="102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n v="139"/>
    <b v="1"/>
    <s v="publishing/nonfiction"/>
    <x v="3"/>
    <s v="nonfiction"/>
    <x v="1344"/>
    <n v="378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n v="7"/>
    <b v="1"/>
    <s v="publishing/nonfiction"/>
    <x v="3"/>
    <s v="nonfiction"/>
    <x v="1345"/>
    <n v="125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n v="149"/>
    <b v="1"/>
    <s v="publishing/nonfiction"/>
    <x v="3"/>
    <s v="nonfiction"/>
    <x v="1346"/>
    <n v="147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n v="31"/>
    <b v="1"/>
    <s v="publishing/nonfiction"/>
    <x v="3"/>
    <s v="nonfiction"/>
    <x v="1347"/>
    <n v="10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n v="26"/>
    <b v="1"/>
    <s v="publishing/nonfiction"/>
    <x v="3"/>
    <s v="nonfiction"/>
    <x v="1348"/>
    <n v="102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n v="172"/>
    <b v="1"/>
    <s v="publishing/nonfiction"/>
    <x v="3"/>
    <s v="nonfiction"/>
    <x v="1349"/>
    <n v="204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n v="78"/>
    <b v="1"/>
    <s v="publishing/nonfiction"/>
    <x v="3"/>
    <s v="nonfiction"/>
    <x v="1350"/>
    <n v="104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n v="120"/>
    <b v="1"/>
    <s v="publishing/nonfiction"/>
    <x v="3"/>
    <s v="nonfiction"/>
    <x v="1351"/>
    <n v="101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n v="227"/>
    <b v="1"/>
    <s v="publishing/nonfiction"/>
    <x v="3"/>
    <s v="nonfiction"/>
    <x v="1352"/>
    <n v="136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n v="42"/>
    <b v="1"/>
    <s v="publishing/nonfiction"/>
    <x v="3"/>
    <s v="nonfiction"/>
    <x v="1353"/>
    <n v="134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n v="64"/>
    <b v="1"/>
    <s v="publishing/nonfiction"/>
    <x v="3"/>
    <s v="nonfiction"/>
    <x v="1354"/>
    <n v="130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n v="121"/>
    <b v="1"/>
    <s v="publishing/nonfiction"/>
    <x v="3"/>
    <s v="nonfiction"/>
    <x v="1355"/>
    <n v="123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n v="87"/>
    <b v="1"/>
    <s v="publishing/nonfiction"/>
    <x v="3"/>
    <s v="nonfiction"/>
    <x v="1356"/>
    <n v="183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n v="65"/>
    <b v="1"/>
    <s v="publishing/nonfiction"/>
    <x v="3"/>
    <s v="nonfiction"/>
    <x v="1357"/>
    <n v="125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n v="49"/>
    <b v="1"/>
    <s v="publishing/nonfiction"/>
    <x v="3"/>
    <s v="nonfiction"/>
    <x v="1358"/>
    <n v="112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n v="19"/>
    <b v="1"/>
    <s v="publishing/nonfiction"/>
    <x v="3"/>
    <s v="nonfiction"/>
    <x v="1359"/>
    <n v="116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n v="81"/>
    <b v="1"/>
    <s v="publishing/nonfiction"/>
    <x v="3"/>
    <s v="nonfiction"/>
    <x v="1360"/>
    <n v="173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n v="264"/>
    <b v="1"/>
    <s v="publishing/nonfiction"/>
    <x v="3"/>
    <s v="nonfiction"/>
    <x v="1361"/>
    <n v="126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n v="25"/>
    <b v="1"/>
    <s v="publishing/nonfiction"/>
    <x v="3"/>
    <s v="nonfiction"/>
    <x v="1362"/>
    <n v="109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n v="5"/>
    <b v="1"/>
    <s v="publishing/nonfiction"/>
    <x v="3"/>
    <s v="nonfiction"/>
    <x v="1363"/>
    <n v="1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n v="144"/>
    <b v="1"/>
    <s v="music/rock"/>
    <x v="4"/>
    <s v="rock"/>
    <x v="1364"/>
    <n v="119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n v="92"/>
    <b v="1"/>
    <s v="music/rock"/>
    <x v="4"/>
    <s v="rock"/>
    <x v="1365"/>
    <n v="100"/>
    <x v="0"/>
  </r>
  <r>
    <n v="1366"/>
    <s v="Kick It! A Tribute to the A.K.s"/>
    <s v="A musical memorial for Alexi Petersen."/>
    <x v="51"/>
    <n v="9486.69"/>
    <x v="0"/>
    <s v="US"/>
    <s v="USD"/>
    <n v="1417049663"/>
    <x v="1366"/>
    <b v="0"/>
    <n v="147"/>
    <b v="1"/>
    <s v="music/rock"/>
    <x v="4"/>
    <s v="rock"/>
    <x v="1366"/>
    <n v="126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n v="90"/>
    <b v="1"/>
    <s v="music/rock"/>
    <x v="4"/>
    <s v="rock"/>
    <x v="1367"/>
    <n v="114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n v="87"/>
    <b v="1"/>
    <s v="music/rock"/>
    <x v="4"/>
    <s v="rock"/>
    <x v="1368"/>
    <n v="111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n v="406"/>
    <b v="1"/>
    <s v="music/rock"/>
    <x v="4"/>
    <s v="rock"/>
    <x v="1369"/>
    <n v="105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n v="20"/>
    <b v="1"/>
    <s v="music/rock"/>
    <x v="4"/>
    <s v="rock"/>
    <x v="1370"/>
    <n v="104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n v="70"/>
    <b v="1"/>
    <s v="music/rock"/>
    <x v="4"/>
    <s v="rock"/>
    <x v="1371"/>
    <n v="107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n v="16"/>
    <b v="1"/>
    <s v="music/rock"/>
    <x v="4"/>
    <s v="rock"/>
    <x v="1372"/>
    <n v="124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n v="52"/>
    <b v="1"/>
    <s v="music/rock"/>
    <x v="4"/>
    <s v="rock"/>
    <x v="1373"/>
    <n v="105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n v="66"/>
    <b v="1"/>
    <s v="music/rock"/>
    <x v="4"/>
    <s v="rock"/>
    <x v="1374"/>
    <n v="189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n v="109"/>
    <b v="1"/>
    <s v="music/rock"/>
    <x v="4"/>
    <s v="rock"/>
    <x v="1375"/>
    <n v="171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n v="168"/>
    <b v="1"/>
    <s v="music/rock"/>
    <x v="4"/>
    <s v="rock"/>
    <x v="1376"/>
    <n v="252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n v="31"/>
    <b v="1"/>
    <s v="music/rock"/>
    <x v="4"/>
    <s v="rock"/>
    <x v="1377"/>
    <n v="116"/>
    <x v="1"/>
  </r>
  <r>
    <n v="1378"/>
    <s v="SIX BY SEVEN"/>
    <s v="A psychedelic post rock masterpiece!"/>
    <x v="13"/>
    <n v="4067"/>
    <x v="0"/>
    <s v="GB"/>
    <s v="GBP"/>
    <n v="1470075210"/>
    <x v="1378"/>
    <b v="0"/>
    <n v="133"/>
    <b v="1"/>
    <s v="music/rock"/>
    <x v="4"/>
    <s v="rock"/>
    <x v="1378"/>
    <n v="203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n v="151"/>
    <b v="1"/>
    <s v="music/rock"/>
    <x v="4"/>
    <s v="rock"/>
    <x v="1379"/>
    <n v="112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n v="5"/>
    <b v="1"/>
    <s v="music/rock"/>
    <x v="4"/>
    <s v="rock"/>
    <x v="1380"/>
    <n v="42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n v="73"/>
    <b v="1"/>
    <s v="music/rock"/>
    <x v="4"/>
    <s v="rock"/>
    <x v="1381"/>
    <n v="107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n v="148"/>
    <b v="1"/>
    <s v="music/rock"/>
    <x v="4"/>
    <s v="rock"/>
    <x v="1382"/>
    <n v="104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n v="93"/>
    <b v="1"/>
    <s v="music/rock"/>
    <x v="4"/>
    <s v="rock"/>
    <x v="1383"/>
    <n v="212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n v="63"/>
    <b v="1"/>
    <s v="music/rock"/>
    <x v="4"/>
    <s v="rock"/>
    <x v="1384"/>
    <n v="124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n v="134"/>
    <b v="1"/>
    <s v="music/rock"/>
    <x v="4"/>
    <s v="rock"/>
    <x v="1385"/>
    <n v="110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n v="14"/>
    <b v="1"/>
    <s v="music/rock"/>
    <x v="4"/>
    <s v="rock"/>
    <x v="1386"/>
    <n v="21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n v="78"/>
    <b v="1"/>
    <s v="music/rock"/>
    <x v="4"/>
    <s v="rock"/>
    <x v="1387"/>
    <n v="13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n v="112"/>
    <b v="1"/>
    <s v="music/rock"/>
    <x v="4"/>
    <s v="rock"/>
    <x v="1388"/>
    <n v="135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n v="34"/>
    <b v="1"/>
    <s v="music/rock"/>
    <x v="4"/>
    <s v="rock"/>
    <x v="1389"/>
    <n v="145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n v="19"/>
    <b v="1"/>
    <s v="music/rock"/>
    <x v="4"/>
    <s v="rock"/>
    <x v="1390"/>
    <n v="109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n v="13"/>
    <b v="1"/>
    <s v="music/rock"/>
    <x v="4"/>
    <s v="rock"/>
    <x v="1391"/>
    <n v="110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n v="104"/>
    <b v="1"/>
    <s v="music/rock"/>
    <x v="4"/>
    <s v="rock"/>
    <x v="1392"/>
    <n v="114"/>
    <x v="2"/>
  </r>
  <r>
    <n v="1393"/>
    <s v="WolfHunt | Social Commentary Rock Project"/>
    <s v="Rock n' Roll tales of our times"/>
    <x v="3"/>
    <n v="10235"/>
    <x v="0"/>
    <s v="US"/>
    <s v="USD"/>
    <n v="1470068523"/>
    <x v="1393"/>
    <b v="0"/>
    <n v="52"/>
    <b v="1"/>
    <s v="music/rock"/>
    <x v="4"/>
    <s v="rock"/>
    <x v="1393"/>
    <n v="10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n v="17"/>
    <b v="1"/>
    <s v="music/rock"/>
    <x v="4"/>
    <s v="rock"/>
    <x v="1394"/>
    <n v="122"/>
    <x v="1"/>
  </r>
  <r>
    <n v="1395"/>
    <s v="Quiet Oaks Full Length Album"/>
    <s v="Help Quiet Oaks record their debut album!!!"/>
    <x v="8"/>
    <n v="3916"/>
    <x v="0"/>
    <s v="US"/>
    <s v="USD"/>
    <n v="1484430481"/>
    <x v="1395"/>
    <b v="0"/>
    <n v="82"/>
    <b v="1"/>
    <s v="music/rock"/>
    <x v="4"/>
    <s v="rock"/>
    <x v="1395"/>
    <n v="11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n v="73"/>
    <b v="1"/>
    <s v="music/rock"/>
    <x v="4"/>
    <s v="rock"/>
    <x v="1396"/>
    <n v="107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n v="158"/>
    <b v="1"/>
    <s v="music/rock"/>
    <x v="4"/>
    <s v="rock"/>
    <x v="1397"/>
    <n v="114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n v="65"/>
    <b v="1"/>
    <s v="music/rock"/>
    <x v="4"/>
    <s v="rock"/>
    <x v="1398"/>
    <n v="110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n v="184"/>
    <b v="1"/>
    <s v="music/rock"/>
    <x v="4"/>
    <s v="rock"/>
    <x v="1399"/>
    <n v="126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n v="34"/>
    <b v="1"/>
    <s v="music/rock"/>
    <x v="4"/>
    <s v="rock"/>
    <x v="1400"/>
    <n v="167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n v="240"/>
    <b v="1"/>
    <s v="music/rock"/>
    <x v="4"/>
    <s v="rock"/>
    <x v="1401"/>
    <n v="497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n v="113"/>
    <b v="1"/>
    <s v="music/rock"/>
    <x v="4"/>
    <s v="rock"/>
    <x v="1402"/>
    <n v="109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n v="66"/>
    <b v="1"/>
    <s v="music/rock"/>
    <x v="4"/>
    <s v="rock"/>
    <x v="1403"/>
    <n v="103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n v="5"/>
    <b v="0"/>
    <s v="publishing/translations"/>
    <x v="3"/>
    <s v="translations"/>
    <x v="1404"/>
    <n v="2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n v="17"/>
    <b v="0"/>
    <s v="publishing/translations"/>
    <x v="3"/>
    <s v="translations"/>
    <x v="1405"/>
    <n v="0"/>
    <x v="3"/>
  </r>
  <r>
    <n v="1406"/>
    <s v="Man Down! Translation project"/>
    <s v="The White coat and the battle dress uniform"/>
    <x v="14"/>
    <n v="15"/>
    <x v="2"/>
    <s v="IT"/>
    <s v="EUR"/>
    <n v="1449914400"/>
    <x v="1406"/>
    <b v="0"/>
    <n v="3"/>
    <b v="0"/>
    <s v="publishing/translations"/>
    <x v="3"/>
    <s v="translations"/>
    <x v="1406"/>
    <n v="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n v="2"/>
    <b v="0"/>
    <s v="publishing/translations"/>
    <x v="3"/>
    <s v="translations"/>
    <x v="1407"/>
    <n v="1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n v="6"/>
    <b v="0"/>
    <s v="publishing/translations"/>
    <x v="3"/>
    <s v="translations"/>
    <x v="1408"/>
    <n v="7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n v="0"/>
    <b v="0"/>
    <s v="publishing/translations"/>
    <x v="3"/>
    <s v="translations"/>
    <x v="1409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n v="1"/>
    <b v="0"/>
    <s v="publishing/translations"/>
    <x v="3"/>
    <s v="translations"/>
    <x v="1410"/>
    <n v="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n v="3"/>
    <b v="0"/>
    <s v="publishing/translations"/>
    <x v="3"/>
    <s v="translations"/>
    <x v="1411"/>
    <n v="0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n v="13"/>
    <b v="0"/>
    <s v="publishing/translations"/>
    <x v="3"/>
    <s v="translations"/>
    <x v="1412"/>
    <n v="5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n v="1"/>
    <b v="0"/>
    <s v="publishing/translations"/>
    <x v="3"/>
    <s v="translations"/>
    <x v="1413"/>
    <n v="5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n v="1"/>
    <b v="0"/>
    <s v="publishing/translations"/>
    <x v="3"/>
    <s v="translations"/>
    <x v="1414"/>
    <n v="0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n v="9"/>
    <b v="0"/>
    <s v="publishing/translations"/>
    <x v="3"/>
    <s v="translations"/>
    <x v="1415"/>
    <n v="18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n v="0"/>
    <b v="0"/>
    <s v="publishing/translations"/>
    <x v="3"/>
    <s v="translations"/>
    <x v="1416"/>
    <n v="0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n v="2"/>
    <b v="0"/>
    <s v="publishing/translations"/>
    <x v="3"/>
    <s v="translations"/>
    <x v="1417"/>
    <n v="1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n v="1"/>
    <b v="0"/>
    <s v="publishing/translations"/>
    <x v="3"/>
    <s v="translations"/>
    <x v="1418"/>
    <n v="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n v="10"/>
    <b v="0"/>
    <s v="publishing/translations"/>
    <x v="3"/>
    <s v="translations"/>
    <x v="1419"/>
    <n v="7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n v="3"/>
    <b v="0"/>
    <s v="publishing/translations"/>
    <x v="3"/>
    <s v="translations"/>
    <x v="1420"/>
    <n v="3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n v="2"/>
    <b v="0"/>
    <s v="publishing/translations"/>
    <x v="3"/>
    <s v="translations"/>
    <x v="1421"/>
    <n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n v="2"/>
    <b v="0"/>
    <s v="publishing/translations"/>
    <x v="3"/>
    <s v="translations"/>
    <x v="1422"/>
    <n v="0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n v="1"/>
    <b v="0"/>
    <s v="publishing/translations"/>
    <x v="3"/>
    <s v="translations"/>
    <x v="1423"/>
    <n v="0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n v="14"/>
    <b v="0"/>
    <s v="publishing/translations"/>
    <x v="3"/>
    <s v="translations"/>
    <x v="1424"/>
    <n v="20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n v="0"/>
    <b v="0"/>
    <s v="publishing/translations"/>
    <x v="3"/>
    <s v="translations"/>
    <x v="1425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n v="0"/>
    <b v="0"/>
    <s v="publishing/translations"/>
    <x v="3"/>
    <s v="translations"/>
    <x v="1426"/>
    <n v="0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n v="4"/>
    <b v="0"/>
    <s v="publishing/translations"/>
    <x v="3"/>
    <s v="translations"/>
    <x v="1427"/>
    <n v="8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n v="3"/>
    <b v="0"/>
    <s v="publishing/translations"/>
    <x v="3"/>
    <s v="translations"/>
    <x v="1428"/>
    <n v="5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n v="0"/>
    <b v="0"/>
    <s v="publishing/translations"/>
    <x v="3"/>
    <s v="translations"/>
    <x v="1429"/>
    <n v="0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n v="5"/>
    <b v="0"/>
    <s v="publishing/translations"/>
    <x v="3"/>
    <s v="translations"/>
    <x v="1430"/>
    <n v="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n v="47"/>
    <b v="0"/>
    <s v="publishing/translations"/>
    <x v="3"/>
    <s v="translations"/>
    <x v="1431"/>
    <n v="32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n v="0"/>
    <b v="0"/>
    <s v="publishing/translations"/>
    <x v="3"/>
    <s v="translations"/>
    <x v="1432"/>
    <n v="0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n v="10"/>
    <b v="0"/>
    <s v="publishing/translations"/>
    <x v="3"/>
    <s v="translations"/>
    <x v="1433"/>
    <n v="7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n v="11"/>
    <b v="0"/>
    <s v="publishing/translations"/>
    <x v="3"/>
    <s v="translations"/>
    <x v="1434"/>
    <n v="10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n v="2"/>
    <b v="0"/>
    <s v="publishing/translations"/>
    <x v="3"/>
    <s v="translations"/>
    <x v="1435"/>
    <n v="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n v="2"/>
    <b v="0"/>
    <s v="publishing/translations"/>
    <x v="3"/>
    <s v="translations"/>
    <x v="1436"/>
    <n v="1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n v="22"/>
    <b v="0"/>
    <s v="publishing/translations"/>
    <x v="3"/>
    <s v="translations"/>
    <x v="1437"/>
    <n v="27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n v="8"/>
    <b v="0"/>
    <s v="publishing/translations"/>
    <x v="3"/>
    <s v="translations"/>
    <x v="1438"/>
    <n v="3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n v="6"/>
    <b v="0"/>
    <s v="publishing/translations"/>
    <x v="3"/>
    <s v="translations"/>
    <x v="1439"/>
    <n v="7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n v="1"/>
    <b v="0"/>
    <s v="publishing/translations"/>
    <x v="3"/>
    <s v="translations"/>
    <x v="1440"/>
    <n v="0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n v="3"/>
    <b v="0"/>
    <s v="publishing/translations"/>
    <x v="3"/>
    <s v="translations"/>
    <x v="1441"/>
    <n v="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n v="0"/>
    <b v="0"/>
    <s v="publishing/translations"/>
    <x v="3"/>
    <s v="translations"/>
    <x v="1442"/>
    <n v="0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n v="0"/>
    <b v="0"/>
    <s v="publishing/translations"/>
    <x v="3"/>
    <s v="translations"/>
    <x v="1443"/>
    <n v="0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n v="0"/>
    <b v="0"/>
    <s v="publishing/translations"/>
    <x v="3"/>
    <s v="translations"/>
    <x v="1444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n v="0"/>
    <b v="0"/>
    <s v="publishing/translations"/>
    <x v="3"/>
    <s v="translations"/>
    <x v="1445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n v="0"/>
    <b v="0"/>
    <s v="publishing/translations"/>
    <x v="3"/>
    <s v="translations"/>
    <x v="1446"/>
    <n v="0"/>
    <x v="2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n v="3"/>
    <b v="0"/>
    <s v="publishing/translations"/>
    <x v="3"/>
    <s v="translations"/>
    <x v="1447"/>
    <n v="0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n v="0"/>
    <b v="0"/>
    <s v="publishing/translations"/>
    <x v="3"/>
    <s v="translations"/>
    <x v="1448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n v="0"/>
    <b v="0"/>
    <s v="publishing/translations"/>
    <x v="3"/>
    <s v="translations"/>
    <x v="1449"/>
    <n v="0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n v="1"/>
    <b v="0"/>
    <s v="publishing/translations"/>
    <x v="3"/>
    <s v="translations"/>
    <x v="1450"/>
    <n v="0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n v="2"/>
    <b v="0"/>
    <s v="publishing/translations"/>
    <x v="3"/>
    <s v="translations"/>
    <x v="1451"/>
    <n v="0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n v="0"/>
    <b v="0"/>
    <s v="publishing/translations"/>
    <x v="3"/>
    <s v="translations"/>
    <x v="1452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n v="0"/>
    <b v="0"/>
    <s v="publishing/translations"/>
    <x v="3"/>
    <s v="translations"/>
    <x v="1453"/>
    <n v="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n v="1"/>
    <b v="0"/>
    <s v="publishing/translations"/>
    <x v="3"/>
    <s v="translations"/>
    <x v="1454"/>
    <n v="1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n v="7"/>
    <b v="0"/>
    <s v="publishing/translations"/>
    <x v="3"/>
    <s v="translations"/>
    <x v="1455"/>
    <n v="11"/>
    <x v="3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n v="3"/>
    <b v="0"/>
    <s v="publishing/translations"/>
    <x v="3"/>
    <s v="translations"/>
    <x v="1456"/>
    <n v="3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n v="0"/>
    <b v="0"/>
    <s v="publishing/translations"/>
    <x v="3"/>
    <s v="translations"/>
    <x v="1457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n v="0"/>
    <b v="0"/>
    <s v="publishing/translations"/>
    <x v="3"/>
    <s v="translations"/>
    <x v="1458"/>
    <n v="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n v="0"/>
    <b v="0"/>
    <s v="publishing/translations"/>
    <x v="3"/>
    <s v="translations"/>
    <x v="1459"/>
    <n v="0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n v="0"/>
    <b v="0"/>
    <s v="publishing/translations"/>
    <x v="3"/>
    <s v="translations"/>
    <x v="1460"/>
    <n v="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n v="340"/>
    <b v="1"/>
    <s v="publishing/radio &amp; podcasts"/>
    <x v="3"/>
    <s v="radio &amp; podcasts"/>
    <x v="1461"/>
    <n v="101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n v="150"/>
    <b v="1"/>
    <s v="publishing/radio &amp; podcasts"/>
    <x v="3"/>
    <s v="radio &amp; podcasts"/>
    <x v="1462"/>
    <n v="109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n v="25"/>
    <b v="1"/>
    <s v="publishing/radio &amp; podcasts"/>
    <x v="3"/>
    <s v="radio &amp; podcasts"/>
    <x v="1463"/>
    <n v="148"/>
    <x v="4"/>
  </r>
  <r>
    <n v="1464"/>
    <s v="Science Studio"/>
    <s v="The Best Science Media on the Web"/>
    <x v="10"/>
    <n v="8160"/>
    <x v="0"/>
    <s v="US"/>
    <s v="USD"/>
    <n v="1361029958"/>
    <x v="1464"/>
    <b v="1"/>
    <n v="234"/>
    <b v="1"/>
    <s v="publishing/radio &amp; podcasts"/>
    <x v="3"/>
    <s v="radio &amp; podcasts"/>
    <x v="1464"/>
    <n v="163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n v="2602"/>
    <b v="1"/>
    <s v="publishing/radio &amp; podcasts"/>
    <x v="3"/>
    <s v="radio &amp; podcasts"/>
    <x v="1465"/>
    <n v="456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n v="248"/>
    <b v="1"/>
    <s v="publishing/radio &amp; podcasts"/>
    <x v="3"/>
    <s v="radio &amp; podcasts"/>
    <x v="1466"/>
    <n v="108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n v="600"/>
    <b v="1"/>
    <s v="publishing/radio &amp; podcasts"/>
    <x v="3"/>
    <s v="radio &amp; podcasts"/>
    <x v="1467"/>
    <n v="11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n v="293"/>
    <b v="1"/>
    <s v="publishing/radio &amp; podcasts"/>
    <x v="3"/>
    <s v="radio &amp; podcasts"/>
    <x v="1468"/>
    <n v="102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n v="321"/>
    <b v="1"/>
    <s v="publishing/radio &amp; podcasts"/>
    <x v="3"/>
    <s v="radio &amp; podcasts"/>
    <x v="1469"/>
    <n v="108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n v="81"/>
    <b v="1"/>
    <s v="publishing/radio &amp; podcasts"/>
    <x v="3"/>
    <s v="radio &amp; podcasts"/>
    <x v="1470"/>
    <n v="125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n v="343"/>
    <b v="1"/>
    <s v="publishing/radio &amp; podcasts"/>
    <x v="3"/>
    <s v="radio &amp; podcasts"/>
    <x v="1471"/>
    <n v="10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n v="336"/>
    <b v="1"/>
    <s v="publishing/radio &amp; podcasts"/>
    <x v="3"/>
    <s v="radio &amp; podcasts"/>
    <x v="1472"/>
    <n v="139"/>
    <x v="4"/>
  </r>
  <r>
    <n v="1473"/>
    <s v="ONE LOVES ONLY FORM"/>
    <s v="Public Radio Project"/>
    <x v="15"/>
    <n v="1807.74"/>
    <x v="0"/>
    <s v="US"/>
    <s v="USD"/>
    <n v="1330644639"/>
    <x v="1473"/>
    <b v="1"/>
    <n v="47"/>
    <b v="1"/>
    <s v="publishing/radio &amp; podcasts"/>
    <x v="3"/>
    <s v="radio &amp; podcasts"/>
    <x v="1473"/>
    <n v="121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n v="76"/>
    <b v="1"/>
    <s v="publishing/radio &amp; podcasts"/>
    <x v="3"/>
    <s v="radio &amp; podcasts"/>
    <x v="1474"/>
    <n v="1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n v="441"/>
    <b v="1"/>
    <s v="publishing/radio &amp; podcasts"/>
    <x v="3"/>
    <s v="radio &amp; podcasts"/>
    <x v="1475"/>
    <n v="189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n v="916"/>
    <b v="1"/>
    <s v="publishing/radio &amp; podcasts"/>
    <x v="3"/>
    <s v="radio &amp; podcasts"/>
    <x v="1476"/>
    <n v="66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n v="369"/>
    <b v="1"/>
    <s v="publishing/radio &amp; podcasts"/>
    <x v="3"/>
    <s v="radio &amp; podcasts"/>
    <x v="1477"/>
    <n v="111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n v="20242"/>
    <b v="1"/>
    <s v="publishing/radio &amp; podcasts"/>
    <x v="3"/>
    <s v="radio &amp; podcasts"/>
    <x v="1478"/>
    <n v="1182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n v="71"/>
    <b v="1"/>
    <s v="publishing/radio &amp; podcasts"/>
    <x v="3"/>
    <s v="radio &amp; podcasts"/>
    <x v="1479"/>
    <n v="137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n v="635"/>
    <b v="1"/>
    <s v="publishing/radio &amp; podcasts"/>
    <x v="3"/>
    <s v="radio &amp; podcasts"/>
    <x v="1480"/>
    <n v="117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n v="6"/>
    <b v="0"/>
    <s v="publishing/fiction"/>
    <x v="3"/>
    <s v="fiction"/>
    <x v="1481"/>
    <n v="2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n v="1"/>
    <b v="0"/>
    <s v="publishing/fiction"/>
    <x v="3"/>
    <s v="fiction"/>
    <x v="1482"/>
    <n v="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n v="2"/>
    <b v="0"/>
    <s v="publishing/fiction"/>
    <x v="3"/>
    <s v="fiction"/>
    <x v="1483"/>
    <n v="1"/>
    <x v="2"/>
  </r>
  <r>
    <n v="1484"/>
    <s v="a book called filtered down thru the stars"/>
    <s v="The mussings of an old wizard"/>
    <x v="13"/>
    <n v="0"/>
    <x v="2"/>
    <s v="US"/>
    <s v="USD"/>
    <n v="1342882260"/>
    <x v="1484"/>
    <b v="0"/>
    <n v="0"/>
    <b v="0"/>
    <s v="publishing/fiction"/>
    <x v="3"/>
    <s v="fiction"/>
    <x v="1484"/>
    <n v="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n v="3"/>
    <b v="0"/>
    <s v="publishing/fiction"/>
    <x v="3"/>
    <s v="fiction"/>
    <x v="1485"/>
    <n v="2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n v="3"/>
    <b v="0"/>
    <s v="publishing/fiction"/>
    <x v="3"/>
    <s v="fiction"/>
    <x v="1486"/>
    <n v="0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n v="0"/>
    <b v="0"/>
    <s v="publishing/fiction"/>
    <x v="3"/>
    <s v="fiction"/>
    <x v="1487"/>
    <n v="0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n v="6"/>
    <b v="0"/>
    <s v="publishing/fiction"/>
    <x v="3"/>
    <s v="fiction"/>
    <x v="1488"/>
    <n v="2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n v="0"/>
    <b v="0"/>
    <s v="publishing/fiction"/>
    <x v="3"/>
    <s v="fiction"/>
    <x v="1489"/>
    <n v="0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n v="19"/>
    <b v="0"/>
    <s v="publishing/fiction"/>
    <x v="3"/>
    <s v="fiction"/>
    <x v="1490"/>
    <n v="31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n v="1"/>
    <b v="0"/>
    <s v="publishing/fiction"/>
    <x v="3"/>
    <s v="fiction"/>
    <x v="1491"/>
    <n v="8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n v="2"/>
    <b v="0"/>
    <s v="publishing/fiction"/>
    <x v="3"/>
    <s v="fiction"/>
    <x v="1492"/>
    <n v="1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n v="0"/>
    <b v="0"/>
    <s v="publishing/fiction"/>
    <x v="3"/>
    <s v="fiction"/>
    <x v="1493"/>
    <n v="0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n v="11"/>
    <b v="0"/>
    <s v="publishing/fiction"/>
    <x v="3"/>
    <s v="fiction"/>
    <x v="1494"/>
    <n v="9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n v="0"/>
    <b v="0"/>
    <s v="publishing/fiction"/>
    <x v="3"/>
    <s v="fiction"/>
    <x v="1495"/>
    <n v="0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n v="0"/>
    <b v="0"/>
    <s v="publishing/fiction"/>
    <x v="3"/>
    <s v="fiction"/>
    <x v="1496"/>
    <n v="0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n v="1"/>
    <b v="0"/>
    <s v="publishing/fiction"/>
    <x v="3"/>
    <s v="fiction"/>
    <x v="1497"/>
    <n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n v="3"/>
    <b v="0"/>
    <s v="publishing/fiction"/>
    <x v="3"/>
    <s v="fiction"/>
    <x v="1498"/>
    <n v="2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n v="1"/>
    <b v="0"/>
    <s v="publishing/fiction"/>
    <x v="3"/>
    <s v="fiction"/>
    <x v="1499"/>
    <n v="0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n v="15"/>
    <b v="0"/>
    <s v="publishing/fiction"/>
    <x v="3"/>
    <s v="fiction"/>
    <x v="1500"/>
    <n v="25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n v="885"/>
    <b v="1"/>
    <s v="photography/photobooks"/>
    <x v="8"/>
    <s v="photobooks"/>
    <x v="1501"/>
    <n v="166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n v="329"/>
    <b v="1"/>
    <s v="photography/photobooks"/>
    <x v="8"/>
    <s v="photobooks"/>
    <x v="1502"/>
    <n v="101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n v="71"/>
    <b v="1"/>
    <s v="photography/photobooks"/>
    <x v="8"/>
    <s v="photobooks"/>
    <x v="1503"/>
    <n v="108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n v="269"/>
    <b v="1"/>
    <s v="photography/photobooks"/>
    <x v="8"/>
    <s v="photobooks"/>
    <x v="1504"/>
    <n v="278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n v="345"/>
    <b v="1"/>
    <s v="photography/photobooks"/>
    <x v="8"/>
    <s v="photobooks"/>
    <x v="1505"/>
    <n v="104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n v="43"/>
    <b v="1"/>
    <s v="photography/photobooks"/>
    <x v="8"/>
    <s v="photobooks"/>
    <x v="1506"/>
    <n v="111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n v="33"/>
    <b v="1"/>
    <s v="photography/photobooks"/>
    <x v="8"/>
    <s v="photobooks"/>
    <x v="1507"/>
    <n v="215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n v="211"/>
    <b v="1"/>
    <s v="photography/photobooks"/>
    <x v="8"/>
    <s v="photobooks"/>
    <x v="1508"/>
    <n v="11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n v="196"/>
    <b v="1"/>
    <s v="photography/photobooks"/>
    <x v="8"/>
    <s v="photobooks"/>
    <x v="1509"/>
    <n v="124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n v="405"/>
    <b v="1"/>
    <s v="photography/photobooks"/>
    <x v="8"/>
    <s v="photobooks"/>
    <x v="1510"/>
    <n v="101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n v="206"/>
    <b v="1"/>
    <s v="photography/photobooks"/>
    <x v="8"/>
    <s v="photobooks"/>
    <x v="1511"/>
    <n v="112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n v="335"/>
    <b v="1"/>
    <s v="photography/photobooks"/>
    <x v="8"/>
    <s v="photobooks"/>
    <x v="1512"/>
    <n v="559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n v="215"/>
    <b v="1"/>
    <s v="photography/photobooks"/>
    <x v="8"/>
    <s v="photobooks"/>
    <x v="1513"/>
    <n v="150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n v="176"/>
    <b v="1"/>
    <s v="photography/photobooks"/>
    <x v="8"/>
    <s v="photobooks"/>
    <x v="1514"/>
    <n v="106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n v="555"/>
    <b v="1"/>
    <s v="photography/photobooks"/>
    <x v="8"/>
    <s v="photobooks"/>
    <x v="1515"/>
    <n v="1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n v="116"/>
    <b v="1"/>
    <s v="photography/photobooks"/>
    <x v="8"/>
    <s v="photobooks"/>
    <x v="1516"/>
    <n v="109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n v="615"/>
    <b v="1"/>
    <s v="photography/photobooks"/>
    <x v="8"/>
    <s v="photobooks"/>
    <x v="1517"/>
    <n v="162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n v="236"/>
    <b v="1"/>
    <s v="photography/photobooks"/>
    <x v="8"/>
    <s v="photobooks"/>
    <x v="1518"/>
    <n v="205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n v="145"/>
    <b v="1"/>
    <s v="photography/photobooks"/>
    <x v="8"/>
    <s v="photobooks"/>
    <x v="1519"/>
    <n v="103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n v="167"/>
    <b v="1"/>
    <s v="photography/photobooks"/>
    <x v="8"/>
    <s v="photobooks"/>
    <x v="1520"/>
    <n v="103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n v="235"/>
    <b v="1"/>
    <s v="photography/photobooks"/>
    <x v="8"/>
    <s v="photobooks"/>
    <x v="1521"/>
    <n v="107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n v="452"/>
    <b v="1"/>
    <s v="photography/photobooks"/>
    <x v="8"/>
    <s v="photobooks"/>
    <x v="1522"/>
    <n v="1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n v="241"/>
    <b v="1"/>
    <s v="photography/photobooks"/>
    <x v="8"/>
    <s v="photobooks"/>
    <x v="1523"/>
    <n v="125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n v="28"/>
    <b v="1"/>
    <s v="photography/photobooks"/>
    <x v="8"/>
    <s v="photobooks"/>
    <x v="1524"/>
    <n v="207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n v="140"/>
    <b v="1"/>
    <s v="photography/photobooks"/>
    <x v="8"/>
    <s v="photobooks"/>
    <x v="1525"/>
    <n v="174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n v="280"/>
    <b v="1"/>
    <s v="photography/photobooks"/>
    <x v="8"/>
    <s v="photobooks"/>
    <x v="1526"/>
    <n v="120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n v="70"/>
    <b v="1"/>
    <s v="photography/photobooks"/>
    <x v="8"/>
    <s v="photobooks"/>
    <x v="1527"/>
    <n v="110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n v="160"/>
    <b v="1"/>
    <s v="photography/photobooks"/>
    <x v="8"/>
    <s v="photobooks"/>
    <x v="1528"/>
    <n v="282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n v="141"/>
    <b v="1"/>
    <s v="photography/photobooks"/>
    <x v="8"/>
    <s v="photobooks"/>
    <x v="1529"/>
    <n v="101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n v="874"/>
    <b v="1"/>
    <s v="photography/photobooks"/>
    <x v="8"/>
    <s v="photobooks"/>
    <x v="1530"/>
    <n v="13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n v="73"/>
    <b v="1"/>
    <s v="photography/photobooks"/>
    <x v="8"/>
    <s v="photobooks"/>
    <x v="1531"/>
    <n v="176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n v="294"/>
    <b v="1"/>
    <s v="photography/photobooks"/>
    <x v="8"/>
    <s v="photobooks"/>
    <x v="1532"/>
    <n v="484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n v="740"/>
    <b v="1"/>
    <s v="photography/photobooks"/>
    <x v="8"/>
    <s v="photobooks"/>
    <x v="1533"/>
    <n v="145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n v="369"/>
    <b v="1"/>
    <s v="photography/photobooks"/>
    <x v="8"/>
    <s v="photobooks"/>
    <x v="1534"/>
    <n v="418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n v="110"/>
    <b v="1"/>
    <s v="photography/photobooks"/>
    <x v="8"/>
    <s v="photobooks"/>
    <x v="1535"/>
    <n v="132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n v="455"/>
    <b v="1"/>
    <s v="photography/photobooks"/>
    <x v="8"/>
    <s v="photobooks"/>
    <x v="1536"/>
    <n v="25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n v="224"/>
    <b v="1"/>
    <s v="photography/photobooks"/>
    <x v="8"/>
    <s v="photobooks"/>
    <x v="1537"/>
    <n v="18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n v="46"/>
    <b v="1"/>
    <s v="photography/photobooks"/>
    <x v="8"/>
    <s v="photobooks"/>
    <x v="1538"/>
    <n v="103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n v="284"/>
    <b v="1"/>
    <s v="photography/photobooks"/>
    <x v="8"/>
    <s v="photobooks"/>
    <x v="1539"/>
    <n v="136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n v="98"/>
    <b v="1"/>
    <s v="photography/photobooks"/>
    <x v="8"/>
    <s v="photobooks"/>
    <x v="1540"/>
    <n v="118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n v="2"/>
    <b v="0"/>
    <s v="photography/nature"/>
    <x v="8"/>
    <s v="nature"/>
    <x v="1541"/>
    <n v="0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n v="1"/>
    <b v="0"/>
    <s v="photography/nature"/>
    <x v="8"/>
    <s v="nature"/>
    <x v="1542"/>
    <n v="4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n v="1"/>
    <b v="0"/>
    <s v="photography/nature"/>
    <x v="8"/>
    <s v="nature"/>
    <x v="1543"/>
    <n v="0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n v="0"/>
    <b v="0"/>
    <s v="photography/nature"/>
    <x v="8"/>
    <s v="nature"/>
    <x v="1544"/>
    <n v="0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n v="1"/>
    <b v="0"/>
    <s v="photography/nature"/>
    <x v="8"/>
    <s v="nature"/>
    <x v="1545"/>
    <n v="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n v="11"/>
    <b v="0"/>
    <s v="photography/nature"/>
    <x v="8"/>
    <s v="nature"/>
    <x v="1546"/>
    <n v="29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n v="0"/>
    <b v="0"/>
    <s v="photography/nature"/>
    <x v="8"/>
    <s v="nature"/>
    <x v="1547"/>
    <n v="0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n v="1"/>
    <b v="0"/>
    <s v="photography/nature"/>
    <x v="8"/>
    <s v="nature"/>
    <x v="1548"/>
    <n v="9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n v="6"/>
    <b v="0"/>
    <s v="photography/nature"/>
    <x v="8"/>
    <s v="nature"/>
    <x v="1549"/>
    <n v="34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n v="7"/>
    <b v="0"/>
    <s v="photography/nature"/>
    <x v="8"/>
    <s v="nature"/>
    <x v="1550"/>
    <n v="13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n v="0"/>
    <b v="0"/>
    <s v="photography/nature"/>
    <x v="8"/>
    <s v="nature"/>
    <x v="1551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n v="16"/>
    <b v="0"/>
    <s v="photography/nature"/>
    <x v="8"/>
    <s v="nature"/>
    <x v="1552"/>
    <n v="49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n v="0"/>
    <b v="0"/>
    <s v="photography/nature"/>
    <x v="8"/>
    <s v="nature"/>
    <x v="1553"/>
    <n v="0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n v="0"/>
    <b v="0"/>
    <s v="photography/nature"/>
    <x v="8"/>
    <s v="nature"/>
    <x v="1554"/>
    <n v="0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n v="0"/>
    <b v="0"/>
    <s v="photography/nature"/>
    <x v="8"/>
    <s v="nature"/>
    <x v="1555"/>
    <n v="0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n v="12"/>
    <b v="0"/>
    <s v="photography/nature"/>
    <x v="8"/>
    <s v="nature"/>
    <x v="1556"/>
    <n v="45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n v="1"/>
    <b v="0"/>
    <s v="photography/nature"/>
    <x v="8"/>
    <s v="nature"/>
    <x v="1557"/>
    <n v="4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n v="3"/>
    <b v="0"/>
    <s v="photography/nature"/>
    <x v="8"/>
    <s v="nature"/>
    <x v="1558"/>
    <n v="5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n v="1"/>
    <b v="0"/>
    <s v="photography/nature"/>
    <x v="8"/>
    <s v="nature"/>
    <x v="1559"/>
    <n v="0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n v="4"/>
    <b v="0"/>
    <s v="photography/nature"/>
    <x v="8"/>
    <s v="nature"/>
    <x v="1560"/>
    <n v="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n v="1"/>
    <b v="0"/>
    <s v="publishing/art books"/>
    <x v="3"/>
    <s v="art books"/>
    <x v="1561"/>
    <n v="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n v="0"/>
    <b v="0"/>
    <s v="publishing/art books"/>
    <x v="3"/>
    <s v="art books"/>
    <x v="1562"/>
    <n v="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n v="2"/>
    <b v="0"/>
    <s v="publishing/art books"/>
    <x v="3"/>
    <s v="art books"/>
    <x v="1563"/>
    <n v="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n v="1"/>
    <b v="0"/>
    <s v="publishing/art books"/>
    <x v="3"/>
    <s v="art books"/>
    <x v="1564"/>
    <n v="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n v="1"/>
    <b v="0"/>
    <s v="publishing/art books"/>
    <x v="3"/>
    <s v="art books"/>
    <x v="1565"/>
    <n v="3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n v="59"/>
    <b v="0"/>
    <s v="publishing/art books"/>
    <x v="3"/>
    <s v="art books"/>
    <x v="1566"/>
    <n v="21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n v="13"/>
    <b v="0"/>
    <s v="publishing/art books"/>
    <x v="3"/>
    <s v="art books"/>
    <x v="1567"/>
    <n v="4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n v="22"/>
    <b v="0"/>
    <s v="publishing/art books"/>
    <x v="3"/>
    <s v="art books"/>
    <x v="1568"/>
    <n v="14"/>
    <x v="3"/>
  </r>
  <r>
    <n v="1569"/>
    <s v="to be removed (Canceled)"/>
    <s v="to be removed"/>
    <x v="11"/>
    <n v="0"/>
    <x v="1"/>
    <s v="US"/>
    <s v="USD"/>
    <n v="1369498714"/>
    <x v="1569"/>
    <b v="0"/>
    <n v="0"/>
    <b v="0"/>
    <s v="publishing/art books"/>
    <x v="3"/>
    <s v="art books"/>
    <x v="1569"/>
    <n v="0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n v="52"/>
    <b v="0"/>
    <s v="publishing/art books"/>
    <x v="3"/>
    <s v="art books"/>
    <x v="1570"/>
    <n v="41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n v="4"/>
    <b v="0"/>
    <s v="publishing/art books"/>
    <x v="3"/>
    <s v="art books"/>
    <x v="1571"/>
    <n v="1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n v="3"/>
    <b v="0"/>
    <s v="publishing/art books"/>
    <x v="3"/>
    <s v="art books"/>
    <x v="1572"/>
    <n v="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n v="3"/>
    <b v="0"/>
    <s v="publishing/art books"/>
    <x v="3"/>
    <s v="art books"/>
    <x v="1573"/>
    <n v="2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n v="6"/>
    <b v="0"/>
    <s v="publishing/art books"/>
    <x v="3"/>
    <s v="art books"/>
    <x v="1574"/>
    <n v="5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n v="35"/>
    <b v="0"/>
    <s v="publishing/art books"/>
    <x v="3"/>
    <s v="art books"/>
    <x v="1575"/>
    <n v="23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n v="10"/>
    <b v="0"/>
    <s v="publishing/art books"/>
    <x v="3"/>
    <s v="art books"/>
    <x v="1576"/>
    <n v="13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n v="2"/>
    <b v="0"/>
    <s v="publishing/art books"/>
    <x v="3"/>
    <s v="art books"/>
    <x v="1577"/>
    <n v="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n v="4"/>
    <b v="0"/>
    <s v="publishing/art books"/>
    <x v="3"/>
    <s v="art books"/>
    <x v="1578"/>
    <n v="11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n v="2"/>
    <b v="0"/>
    <s v="publishing/art books"/>
    <x v="3"/>
    <s v="art books"/>
    <x v="1579"/>
    <n v="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n v="0"/>
    <b v="0"/>
    <s v="publishing/art books"/>
    <x v="3"/>
    <s v="art books"/>
    <x v="1580"/>
    <n v="0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n v="1"/>
    <b v="0"/>
    <s v="photography/places"/>
    <x v="8"/>
    <s v="places"/>
    <x v="1581"/>
    <n v="1"/>
    <x v="0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n v="3"/>
    <b v="0"/>
    <s v="photography/places"/>
    <x v="8"/>
    <s v="places"/>
    <x v="1582"/>
    <n v="9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n v="1"/>
    <b v="0"/>
    <s v="photography/places"/>
    <x v="8"/>
    <s v="places"/>
    <x v="1583"/>
    <n v="0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n v="0"/>
    <b v="0"/>
    <s v="photography/places"/>
    <x v="8"/>
    <s v="places"/>
    <x v="1584"/>
    <n v="0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n v="12"/>
    <b v="0"/>
    <s v="photography/places"/>
    <x v="8"/>
    <s v="places"/>
    <x v="1585"/>
    <n v="79"/>
    <x v="2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n v="0"/>
    <b v="0"/>
    <s v="photography/places"/>
    <x v="8"/>
    <s v="places"/>
    <x v="1586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n v="1"/>
    <b v="0"/>
    <s v="photography/places"/>
    <x v="8"/>
    <s v="places"/>
    <x v="1587"/>
    <n v="0"/>
    <x v="3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n v="0"/>
    <b v="0"/>
    <s v="photography/places"/>
    <x v="8"/>
    <s v="places"/>
    <x v="1588"/>
    <n v="0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n v="0"/>
    <b v="0"/>
    <s v="photography/places"/>
    <x v="8"/>
    <s v="places"/>
    <x v="1589"/>
    <n v="0"/>
    <x v="0"/>
  </r>
  <r>
    <n v="1590"/>
    <s v="An Italian Adventure"/>
    <s v="Discover Italy through photography."/>
    <x v="127"/>
    <n v="1020"/>
    <x v="2"/>
    <s v="IT"/>
    <s v="EUR"/>
    <n v="1443040464"/>
    <x v="1590"/>
    <b v="0"/>
    <n v="2"/>
    <b v="0"/>
    <s v="photography/places"/>
    <x v="8"/>
    <s v="places"/>
    <x v="1590"/>
    <n v="2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n v="92"/>
    <b v="0"/>
    <s v="photography/places"/>
    <x v="8"/>
    <s v="places"/>
    <x v="1591"/>
    <n v="29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n v="0"/>
    <b v="0"/>
    <s v="photography/places"/>
    <x v="8"/>
    <s v="places"/>
    <x v="1592"/>
    <n v="0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n v="3"/>
    <b v="0"/>
    <s v="photography/places"/>
    <x v="8"/>
    <s v="places"/>
    <x v="1593"/>
    <n v="0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n v="10"/>
    <b v="0"/>
    <s v="photography/places"/>
    <x v="8"/>
    <s v="places"/>
    <x v="1594"/>
    <n v="21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n v="7"/>
    <b v="0"/>
    <s v="photography/places"/>
    <x v="8"/>
    <s v="places"/>
    <x v="1595"/>
    <n v="0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n v="3"/>
    <b v="0"/>
    <s v="photography/places"/>
    <x v="8"/>
    <s v="places"/>
    <x v="1596"/>
    <n v="2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n v="0"/>
    <b v="0"/>
    <s v="photography/places"/>
    <x v="8"/>
    <s v="places"/>
    <x v="1597"/>
    <n v="0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n v="1"/>
    <b v="0"/>
    <s v="photography/places"/>
    <x v="8"/>
    <s v="places"/>
    <x v="1598"/>
    <n v="0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n v="0"/>
    <b v="0"/>
    <s v="photography/places"/>
    <x v="8"/>
    <s v="places"/>
    <x v="1599"/>
    <n v="0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n v="9"/>
    <b v="0"/>
    <s v="photography/places"/>
    <x v="8"/>
    <s v="places"/>
    <x v="1600"/>
    <n v="7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n v="56"/>
    <b v="1"/>
    <s v="music/rock"/>
    <x v="4"/>
    <s v="rock"/>
    <x v="1601"/>
    <n v="108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n v="32"/>
    <b v="1"/>
    <s v="music/rock"/>
    <x v="4"/>
    <s v="rock"/>
    <x v="1602"/>
    <n v="100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n v="30"/>
    <b v="1"/>
    <s v="music/rock"/>
    <x v="4"/>
    <s v="rock"/>
    <x v="1603"/>
    <n v="1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n v="70"/>
    <b v="1"/>
    <s v="music/rock"/>
    <x v="4"/>
    <s v="rock"/>
    <x v="1604"/>
    <n v="122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n v="44"/>
    <b v="1"/>
    <s v="music/rock"/>
    <x v="4"/>
    <s v="rock"/>
    <x v="1605"/>
    <n v="101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n v="92"/>
    <b v="1"/>
    <s v="music/rock"/>
    <x v="4"/>
    <s v="rock"/>
    <x v="1606"/>
    <n v="101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n v="205"/>
    <b v="1"/>
    <s v="music/rock"/>
    <x v="4"/>
    <s v="rock"/>
    <x v="1607"/>
    <n v="145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n v="23"/>
    <b v="1"/>
    <s v="music/rock"/>
    <x v="4"/>
    <s v="rock"/>
    <x v="1608"/>
    <n v="101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n v="4"/>
    <b v="1"/>
    <s v="music/rock"/>
    <x v="4"/>
    <s v="rock"/>
    <x v="1609"/>
    <n v="118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n v="112"/>
    <b v="1"/>
    <s v="music/rock"/>
    <x v="4"/>
    <s v="rock"/>
    <x v="1610"/>
    <n v="272"/>
    <x v="5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n v="27"/>
    <b v="1"/>
    <s v="music/rock"/>
    <x v="4"/>
    <s v="rock"/>
    <x v="1611"/>
    <n v="125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n v="11"/>
    <b v="1"/>
    <s v="music/rock"/>
    <x v="4"/>
    <s v="rock"/>
    <x v="1612"/>
    <n v="110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n v="26"/>
    <b v="1"/>
    <s v="music/rock"/>
    <x v="4"/>
    <s v="rock"/>
    <x v="1613"/>
    <n v="1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n v="77"/>
    <b v="1"/>
    <s v="music/rock"/>
    <x v="4"/>
    <s v="rock"/>
    <x v="1614"/>
    <n v="103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n v="136"/>
    <b v="1"/>
    <s v="music/rock"/>
    <x v="4"/>
    <s v="rock"/>
    <x v="1615"/>
    <n v="114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n v="157"/>
    <b v="1"/>
    <s v="music/rock"/>
    <x v="4"/>
    <s v="rock"/>
    <x v="1616"/>
    <n v="104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n v="158"/>
    <b v="1"/>
    <s v="music/rock"/>
    <x v="4"/>
    <s v="rock"/>
    <x v="1617"/>
    <n v="146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n v="27"/>
    <b v="1"/>
    <s v="music/rock"/>
    <x v="4"/>
    <s v="rock"/>
    <x v="1618"/>
    <n v="10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n v="23"/>
    <b v="1"/>
    <s v="music/rock"/>
    <x v="4"/>
    <s v="rock"/>
    <x v="1619"/>
    <n v="133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n v="17"/>
    <b v="1"/>
    <s v="music/rock"/>
    <x v="4"/>
    <s v="rock"/>
    <x v="1620"/>
    <n v="113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n v="37"/>
    <b v="1"/>
    <s v="music/rock"/>
    <x v="4"/>
    <s v="rock"/>
    <x v="1621"/>
    <n v="121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n v="65"/>
    <b v="1"/>
    <s v="music/rock"/>
    <x v="4"/>
    <s v="rock"/>
    <x v="1622"/>
    <n v="102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n v="18"/>
    <b v="1"/>
    <s v="music/rock"/>
    <x v="4"/>
    <s v="rock"/>
    <x v="1623"/>
    <n v="101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n v="25"/>
    <b v="1"/>
    <s v="music/rock"/>
    <x v="4"/>
    <s v="rock"/>
    <x v="1624"/>
    <n v="118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n v="104"/>
    <b v="1"/>
    <s v="music/rock"/>
    <x v="4"/>
    <s v="rock"/>
    <x v="1625"/>
    <n v="155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n v="108"/>
    <b v="1"/>
    <s v="music/rock"/>
    <x v="4"/>
    <s v="rock"/>
    <x v="1626"/>
    <n v="101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n v="38"/>
    <b v="1"/>
    <s v="music/rock"/>
    <x v="4"/>
    <s v="rock"/>
    <x v="1627"/>
    <n v="117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n v="88"/>
    <b v="1"/>
    <s v="music/rock"/>
    <x v="4"/>
    <s v="rock"/>
    <x v="1628"/>
    <n v="101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n v="82"/>
    <b v="1"/>
    <s v="music/rock"/>
    <x v="4"/>
    <s v="rock"/>
    <x v="1629"/>
    <n v="104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n v="126"/>
    <b v="1"/>
    <s v="music/rock"/>
    <x v="4"/>
    <s v="rock"/>
    <x v="1630"/>
    <n v="265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n v="133"/>
    <b v="1"/>
    <s v="music/rock"/>
    <x v="4"/>
    <s v="rock"/>
    <x v="1631"/>
    <n v="156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n v="47"/>
    <b v="1"/>
    <s v="music/rock"/>
    <x v="4"/>
    <s v="rock"/>
    <x v="1632"/>
    <n v="102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n v="58"/>
    <b v="1"/>
    <s v="music/rock"/>
    <x v="4"/>
    <s v="rock"/>
    <x v="1633"/>
    <n v="100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n v="32"/>
    <b v="1"/>
    <s v="music/rock"/>
    <x v="4"/>
    <s v="rock"/>
    <x v="1634"/>
    <n v="101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n v="37"/>
    <b v="1"/>
    <s v="music/rock"/>
    <x v="4"/>
    <s v="rock"/>
    <x v="1635"/>
    <n v="125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n v="87"/>
    <b v="1"/>
    <s v="music/rock"/>
    <x v="4"/>
    <s v="rock"/>
    <x v="1636"/>
    <n v="104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n v="15"/>
    <b v="1"/>
    <s v="music/rock"/>
    <x v="4"/>
    <s v="rock"/>
    <x v="1637"/>
    <n v="104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n v="27"/>
    <b v="1"/>
    <s v="music/rock"/>
    <x v="4"/>
    <s v="rock"/>
    <x v="1638"/>
    <n v="105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n v="19"/>
    <b v="1"/>
    <s v="music/rock"/>
    <x v="4"/>
    <s v="rock"/>
    <x v="1639"/>
    <n v="100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n v="17"/>
    <b v="1"/>
    <s v="music/rock"/>
    <x v="4"/>
    <s v="rock"/>
    <x v="1640"/>
    <n v="17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n v="26"/>
    <b v="1"/>
    <s v="music/pop"/>
    <x v="4"/>
    <s v="pop"/>
    <x v="1641"/>
    <n v="101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n v="28"/>
    <b v="1"/>
    <s v="music/pop"/>
    <x v="4"/>
    <s v="pop"/>
    <x v="1642"/>
    <n v="100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n v="37"/>
    <b v="1"/>
    <s v="music/pop"/>
    <x v="4"/>
    <s v="pop"/>
    <x v="1643"/>
    <n v="125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n v="128"/>
    <b v="1"/>
    <s v="music/pop"/>
    <x v="4"/>
    <s v="pop"/>
    <x v="1644"/>
    <n v="11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n v="10"/>
    <b v="1"/>
    <s v="music/pop"/>
    <x v="4"/>
    <s v="pop"/>
    <x v="1645"/>
    <n v="111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n v="83"/>
    <b v="1"/>
    <s v="music/pop"/>
    <x v="4"/>
    <s v="pop"/>
    <x v="1646"/>
    <n v="11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n v="46"/>
    <b v="1"/>
    <s v="music/pop"/>
    <x v="4"/>
    <s v="pop"/>
    <x v="1647"/>
    <n v="105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n v="90"/>
    <b v="1"/>
    <s v="music/pop"/>
    <x v="4"/>
    <s v="pop"/>
    <x v="1648"/>
    <n v="125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n v="81"/>
    <b v="1"/>
    <s v="music/pop"/>
    <x v="4"/>
    <s v="pop"/>
    <x v="1649"/>
    <n v="101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n v="32"/>
    <b v="1"/>
    <s v="music/pop"/>
    <x v="4"/>
    <s v="pop"/>
    <x v="1650"/>
    <n v="142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n v="20"/>
    <b v="1"/>
    <s v="music/pop"/>
    <x v="4"/>
    <s v="pop"/>
    <x v="1651"/>
    <n v="101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n v="70"/>
    <b v="1"/>
    <s v="music/pop"/>
    <x v="4"/>
    <s v="pop"/>
    <x v="1652"/>
    <n v="101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n v="168"/>
    <b v="1"/>
    <s v="music/pop"/>
    <x v="4"/>
    <s v="pop"/>
    <x v="1653"/>
    <n v="174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n v="34"/>
    <b v="1"/>
    <s v="music/pop"/>
    <x v="4"/>
    <s v="pop"/>
    <x v="1654"/>
    <n v="120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n v="48"/>
    <b v="1"/>
    <s v="music/pop"/>
    <x v="4"/>
    <s v="pop"/>
    <x v="1655"/>
    <n v="143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n v="48"/>
    <b v="1"/>
    <s v="music/pop"/>
    <x v="4"/>
    <s v="pop"/>
    <x v="1656"/>
    <n v="100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n v="221"/>
    <b v="1"/>
    <s v="music/pop"/>
    <x v="4"/>
    <s v="pop"/>
    <x v="1657"/>
    <n v="105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n v="107"/>
    <b v="1"/>
    <s v="music/pop"/>
    <x v="4"/>
    <s v="pop"/>
    <x v="1658"/>
    <n v="132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n v="45"/>
    <b v="1"/>
    <s v="music/pop"/>
    <x v="4"/>
    <s v="pop"/>
    <x v="1659"/>
    <n v="113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n v="36"/>
    <b v="1"/>
    <s v="music/pop"/>
    <x v="4"/>
    <s v="pop"/>
    <x v="1660"/>
    <n v="1254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n v="101"/>
    <b v="1"/>
    <s v="music/pop"/>
    <x v="4"/>
    <s v="pop"/>
    <x v="1661"/>
    <n v="103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n v="62"/>
    <b v="1"/>
    <s v="music/pop"/>
    <x v="4"/>
    <s v="pop"/>
    <x v="1662"/>
    <n v="103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n v="32"/>
    <b v="1"/>
    <s v="music/pop"/>
    <x v="4"/>
    <s v="pop"/>
    <x v="1663"/>
    <n v="108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n v="89"/>
    <b v="1"/>
    <s v="music/pop"/>
    <x v="4"/>
    <s v="pop"/>
    <x v="1664"/>
    <n v="122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n v="93"/>
    <b v="1"/>
    <s v="music/pop"/>
    <x v="4"/>
    <s v="pop"/>
    <x v="1665"/>
    <n v="119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n v="98"/>
    <b v="1"/>
    <s v="music/pop"/>
    <x v="4"/>
    <s v="pop"/>
    <x v="1666"/>
    <n v="161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n v="82"/>
    <b v="1"/>
    <s v="music/pop"/>
    <x v="4"/>
    <s v="pop"/>
    <x v="1667"/>
    <n v="127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n v="116"/>
    <b v="1"/>
    <s v="music/pop"/>
    <x v="4"/>
    <s v="pop"/>
    <x v="1668"/>
    <n v="103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n v="52"/>
    <b v="1"/>
    <s v="music/pop"/>
    <x v="4"/>
    <s v="pop"/>
    <x v="1669"/>
    <n v="140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n v="23"/>
    <b v="1"/>
    <s v="music/pop"/>
    <x v="4"/>
    <s v="pop"/>
    <x v="1670"/>
    <n v="103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n v="77"/>
    <b v="1"/>
    <s v="music/pop"/>
    <x v="4"/>
    <s v="pop"/>
    <x v="1671"/>
    <n v="101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n v="49"/>
    <b v="1"/>
    <s v="music/pop"/>
    <x v="4"/>
    <s v="pop"/>
    <x v="1672"/>
    <n v="113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n v="59"/>
    <b v="1"/>
    <s v="music/pop"/>
    <x v="4"/>
    <s v="pop"/>
    <x v="1673"/>
    <n v="128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n v="113"/>
    <b v="1"/>
    <s v="music/pop"/>
    <x v="4"/>
    <s v="pop"/>
    <x v="1674"/>
    <n v="202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n v="34"/>
    <b v="1"/>
    <s v="music/pop"/>
    <x v="4"/>
    <s v="pop"/>
    <x v="1675"/>
    <n v="137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n v="42"/>
    <b v="1"/>
    <s v="music/pop"/>
    <x v="4"/>
    <s v="pop"/>
    <x v="1676"/>
    <n v="115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n v="42"/>
    <b v="1"/>
    <s v="music/pop"/>
    <x v="4"/>
    <s v="pop"/>
    <x v="1677"/>
    <n v="112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n v="49"/>
    <b v="1"/>
    <s v="music/pop"/>
    <x v="4"/>
    <s v="pop"/>
    <x v="1678"/>
    <n v="11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n v="56"/>
    <b v="1"/>
    <s v="music/pop"/>
    <x v="4"/>
    <s v="pop"/>
    <x v="1679"/>
    <n v="175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n v="25"/>
    <b v="1"/>
    <s v="music/pop"/>
    <x v="4"/>
    <s v="pop"/>
    <x v="1680"/>
    <n v="118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n v="884"/>
    <b v="0"/>
    <s v="music/faith"/>
    <x v="4"/>
    <s v="faith"/>
    <x v="1681"/>
    <n v="101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n v="0"/>
    <b v="0"/>
    <s v="music/faith"/>
    <x v="4"/>
    <s v="faith"/>
    <x v="1682"/>
    <n v="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n v="10"/>
    <b v="0"/>
    <s v="music/faith"/>
    <x v="4"/>
    <s v="faith"/>
    <x v="1683"/>
    <n v="22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n v="101"/>
    <b v="0"/>
    <s v="music/faith"/>
    <x v="4"/>
    <s v="faith"/>
    <x v="1684"/>
    <n v="109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n v="15"/>
    <b v="0"/>
    <s v="music/faith"/>
    <x v="4"/>
    <s v="faith"/>
    <x v="1685"/>
    <n v="10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n v="1"/>
    <b v="0"/>
    <s v="music/faith"/>
    <x v="4"/>
    <s v="faith"/>
    <x v="1686"/>
    <n v="0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n v="39"/>
    <b v="0"/>
    <s v="music/faith"/>
    <x v="4"/>
    <s v="faith"/>
    <x v="1687"/>
    <n v="31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n v="7"/>
    <b v="0"/>
    <s v="music/faith"/>
    <x v="4"/>
    <s v="faith"/>
    <x v="1688"/>
    <n v="44"/>
    <x v="1"/>
  </r>
  <r>
    <n v="1689"/>
    <s v="Fly Away"/>
    <s v="Praising the Living God in the second half of life."/>
    <x v="262"/>
    <n v="2400"/>
    <x v="3"/>
    <s v="US"/>
    <s v="USD"/>
    <n v="1489700230"/>
    <x v="1689"/>
    <b v="0"/>
    <n v="14"/>
    <b v="0"/>
    <s v="music/faith"/>
    <x v="4"/>
    <s v="faith"/>
    <x v="1689"/>
    <n v="10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n v="11"/>
    <b v="0"/>
    <s v="music/faith"/>
    <x v="4"/>
    <s v="faith"/>
    <x v="1690"/>
    <n v="25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n v="38"/>
    <b v="0"/>
    <s v="music/faith"/>
    <x v="4"/>
    <s v="faith"/>
    <x v="1691"/>
    <n v="33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n v="15"/>
    <b v="0"/>
    <s v="music/faith"/>
    <x v="4"/>
    <s v="faith"/>
    <x v="1692"/>
    <n v="48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n v="8"/>
    <b v="0"/>
    <s v="music/faith"/>
    <x v="4"/>
    <s v="faith"/>
    <x v="1693"/>
    <n v="9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n v="1"/>
    <b v="0"/>
    <s v="music/faith"/>
    <x v="4"/>
    <s v="faith"/>
    <x v="1694"/>
    <n v="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n v="23"/>
    <b v="0"/>
    <s v="music/faith"/>
    <x v="4"/>
    <s v="faith"/>
    <x v="1695"/>
    <n v="12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n v="0"/>
    <b v="0"/>
    <s v="music/faith"/>
    <x v="4"/>
    <s v="faith"/>
    <x v="1696"/>
    <n v="0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n v="22"/>
    <b v="0"/>
    <s v="music/faith"/>
    <x v="4"/>
    <s v="faith"/>
    <x v="1697"/>
    <n v="20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n v="0"/>
    <b v="0"/>
    <s v="music/faith"/>
    <x v="4"/>
    <s v="faith"/>
    <x v="1698"/>
    <n v="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n v="4"/>
    <b v="0"/>
    <s v="music/faith"/>
    <x v="4"/>
    <s v="faith"/>
    <x v="1699"/>
    <n v="4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n v="79"/>
    <b v="0"/>
    <s v="music/faith"/>
    <x v="4"/>
    <s v="faith"/>
    <x v="1700"/>
    <n v="26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n v="2"/>
    <b v="0"/>
    <s v="music/faith"/>
    <x v="4"/>
    <s v="faith"/>
    <x v="1701"/>
    <n v="0"/>
    <x v="3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n v="1"/>
    <b v="0"/>
    <s v="music/faith"/>
    <x v="4"/>
    <s v="faith"/>
    <x v="1702"/>
    <n v="0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n v="2"/>
    <b v="0"/>
    <s v="music/faith"/>
    <x v="4"/>
    <s v="faith"/>
    <x v="1703"/>
    <n v="1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n v="11"/>
    <b v="0"/>
    <s v="music/faith"/>
    <x v="4"/>
    <s v="faith"/>
    <x v="1704"/>
    <n v="65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n v="0"/>
    <b v="0"/>
    <s v="music/faith"/>
    <x v="4"/>
    <s v="faith"/>
    <x v="1705"/>
    <n v="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n v="0"/>
    <b v="0"/>
    <s v="music/faith"/>
    <x v="4"/>
    <s v="faith"/>
    <x v="1706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n v="9"/>
    <b v="0"/>
    <s v="music/faith"/>
    <x v="4"/>
    <s v="faith"/>
    <x v="1707"/>
    <n v="10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n v="0"/>
    <b v="0"/>
    <s v="music/faith"/>
    <x v="4"/>
    <s v="faith"/>
    <x v="1708"/>
    <n v="0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n v="4"/>
    <b v="0"/>
    <s v="music/faith"/>
    <x v="4"/>
    <s v="faith"/>
    <x v="1709"/>
    <n v="5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n v="1"/>
    <b v="0"/>
    <s v="music/faith"/>
    <x v="4"/>
    <s v="faith"/>
    <x v="1710"/>
    <n v="1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n v="2"/>
    <b v="0"/>
    <s v="music/faith"/>
    <x v="4"/>
    <s v="faith"/>
    <x v="1711"/>
    <n v="11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n v="0"/>
    <b v="0"/>
    <s v="music/faith"/>
    <x v="4"/>
    <s v="faith"/>
    <x v="1712"/>
    <n v="0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n v="1"/>
    <b v="0"/>
    <s v="music/faith"/>
    <x v="4"/>
    <s v="faith"/>
    <x v="1713"/>
    <n v="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n v="17"/>
    <b v="0"/>
    <s v="music/faith"/>
    <x v="4"/>
    <s v="faith"/>
    <x v="1714"/>
    <n v="8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n v="2"/>
    <b v="0"/>
    <s v="music/faith"/>
    <x v="4"/>
    <s v="faith"/>
    <x v="1715"/>
    <n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n v="3"/>
    <b v="0"/>
    <s v="music/faith"/>
    <x v="4"/>
    <s v="faith"/>
    <x v="1716"/>
    <n v="8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n v="41"/>
    <b v="0"/>
    <s v="music/faith"/>
    <x v="4"/>
    <s v="faith"/>
    <x v="1717"/>
    <n v="43"/>
    <x v="2"/>
  </r>
  <r>
    <n v="1718"/>
    <s v="The Prodigal Son"/>
    <s v="A melody for the galaxy."/>
    <x v="19"/>
    <n v="75"/>
    <x v="2"/>
    <s v="US"/>
    <s v="USD"/>
    <n v="1463201940"/>
    <x v="1718"/>
    <b v="0"/>
    <n v="2"/>
    <b v="0"/>
    <s v="music/faith"/>
    <x v="4"/>
    <s v="faith"/>
    <x v="1718"/>
    <n v="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n v="3"/>
    <b v="0"/>
    <s v="music/faith"/>
    <x v="4"/>
    <s v="faith"/>
    <x v="1719"/>
    <n v="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n v="8"/>
    <b v="0"/>
    <s v="music/faith"/>
    <x v="4"/>
    <s v="faith"/>
    <x v="1720"/>
    <n v="6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n v="0"/>
    <b v="0"/>
    <s v="music/faith"/>
    <x v="4"/>
    <s v="faith"/>
    <x v="1721"/>
    <n v="0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n v="1"/>
    <b v="0"/>
    <s v="music/faith"/>
    <x v="4"/>
    <s v="faith"/>
    <x v="1722"/>
    <n v="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n v="3"/>
    <b v="0"/>
    <s v="music/faith"/>
    <x v="4"/>
    <s v="faith"/>
    <x v="1723"/>
    <n v="7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n v="4"/>
    <b v="0"/>
    <s v="music/faith"/>
    <x v="4"/>
    <s v="faith"/>
    <x v="1724"/>
    <n v="1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n v="9"/>
    <b v="0"/>
    <s v="music/faith"/>
    <x v="4"/>
    <s v="faith"/>
    <x v="1725"/>
    <n v="10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n v="16"/>
    <b v="0"/>
    <s v="music/faith"/>
    <x v="4"/>
    <s v="faith"/>
    <x v="1726"/>
    <n v="3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n v="1"/>
    <b v="0"/>
    <s v="music/faith"/>
    <x v="4"/>
    <s v="faith"/>
    <x v="1727"/>
    <n v="0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n v="7"/>
    <b v="0"/>
    <s v="music/faith"/>
    <x v="4"/>
    <s v="faith"/>
    <x v="1728"/>
    <n v="68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n v="0"/>
    <b v="0"/>
    <s v="music/faith"/>
    <x v="4"/>
    <s v="faith"/>
    <x v="1729"/>
    <n v="0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n v="0"/>
    <b v="0"/>
    <s v="music/faith"/>
    <x v="4"/>
    <s v="faith"/>
    <x v="1730"/>
    <n v="0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n v="0"/>
    <b v="0"/>
    <s v="music/faith"/>
    <x v="4"/>
    <s v="faith"/>
    <x v="1731"/>
    <n v="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n v="0"/>
    <b v="0"/>
    <s v="music/faith"/>
    <x v="4"/>
    <s v="faith"/>
    <x v="1732"/>
    <n v="0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n v="0"/>
    <b v="0"/>
    <s v="music/faith"/>
    <x v="4"/>
    <s v="faith"/>
    <x v="1733"/>
    <n v="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n v="1"/>
    <b v="0"/>
    <s v="music/faith"/>
    <x v="4"/>
    <s v="faith"/>
    <x v="1734"/>
    <n v="0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n v="2"/>
    <b v="0"/>
    <s v="music/faith"/>
    <x v="4"/>
    <s v="faith"/>
    <x v="1735"/>
    <n v="11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n v="1"/>
    <b v="0"/>
    <s v="music/faith"/>
    <x v="4"/>
    <s v="faith"/>
    <x v="1736"/>
    <n v="1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n v="15"/>
    <b v="0"/>
    <s v="music/faith"/>
    <x v="4"/>
    <s v="faith"/>
    <x v="1737"/>
    <n v="21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n v="1"/>
    <b v="0"/>
    <s v="music/faith"/>
    <x v="4"/>
    <s v="faith"/>
    <x v="1738"/>
    <n v="0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n v="1"/>
    <b v="0"/>
    <s v="music/faith"/>
    <x v="4"/>
    <s v="faith"/>
    <x v="1739"/>
    <n v="0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n v="0"/>
    <b v="0"/>
    <s v="music/faith"/>
    <x v="4"/>
    <s v="faith"/>
    <x v="1740"/>
    <n v="0"/>
    <x v="0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n v="52"/>
    <b v="1"/>
    <s v="photography/photobooks"/>
    <x v="8"/>
    <s v="photobooks"/>
    <x v="1741"/>
    <n v="11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n v="34"/>
    <b v="1"/>
    <s v="photography/photobooks"/>
    <x v="8"/>
    <s v="photobooks"/>
    <x v="1742"/>
    <n v="109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n v="67"/>
    <b v="1"/>
    <s v="photography/photobooks"/>
    <x v="8"/>
    <s v="photobooks"/>
    <x v="1743"/>
    <n v="1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n v="70"/>
    <b v="1"/>
    <s v="photography/photobooks"/>
    <x v="8"/>
    <s v="photobooks"/>
    <x v="1744"/>
    <n v="118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n v="89"/>
    <b v="1"/>
    <s v="photography/photobooks"/>
    <x v="8"/>
    <s v="photobooks"/>
    <x v="1745"/>
    <n v="114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n v="107"/>
    <b v="1"/>
    <s v="photography/photobooks"/>
    <x v="8"/>
    <s v="photobooks"/>
    <x v="1746"/>
    <n v="148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n v="159"/>
    <b v="1"/>
    <s v="photography/photobooks"/>
    <x v="8"/>
    <s v="photobooks"/>
    <x v="1747"/>
    <n v="105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n v="181"/>
    <b v="1"/>
    <s v="photography/photobooks"/>
    <x v="8"/>
    <s v="photobooks"/>
    <x v="1748"/>
    <n v="130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n v="131"/>
    <b v="1"/>
    <s v="photography/photobooks"/>
    <x v="8"/>
    <s v="photobooks"/>
    <x v="1749"/>
    <n v="123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n v="125"/>
    <b v="1"/>
    <s v="photography/photobooks"/>
    <x v="8"/>
    <s v="photobooks"/>
    <x v="1750"/>
    <n v="202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n v="61"/>
    <b v="1"/>
    <s v="photography/photobooks"/>
    <x v="8"/>
    <s v="photobooks"/>
    <x v="1751"/>
    <n v="103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n v="90"/>
    <b v="1"/>
    <s v="photography/photobooks"/>
    <x v="8"/>
    <s v="photobooks"/>
    <x v="1752"/>
    <n v="260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n v="35"/>
    <b v="1"/>
    <s v="photography/photobooks"/>
    <x v="8"/>
    <s v="photobooks"/>
    <x v="1753"/>
    <n v="10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n v="90"/>
    <b v="1"/>
    <s v="photography/photobooks"/>
    <x v="8"/>
    <s v="photobooks"/>
    <x v="1754"/>
    <n v="111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n v="4"/>
    <b v="1"/>
    <s v="photography/photobooks"/>
    <x v="8"/>
    <s v="photobooks"/>
    <x v="1755"/>
    <n v="120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n v="120"/>
    <b v="1"/>
    <s v="photography/photobooks"/>
    <x v="8"/>
    <s v="photobooks"/>
    <x v="1756"/>
    <n v="103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n v="14"/>
    <b v="1"/>
    <s v="photography/photobooks"/>
    <x v="8"/>
    <s v="photobooks"/>
    <x v="1757"/>
    <n v="116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n v="27"/>
    <b v="1"/>
    <s v="photography/photobooks"/>
    <x v="8"/>
    <s v="photobooks"/>
    <x v="1758"/>
    <n v="115"/>
    <x v="2"/>
  </r>
  <r>
    <n v="1759"/>
    <s v="Death Valley"/>
    <s v="Death Valley will be the first photo book of Andi State"/>
    <x v="10"/>
    <n v="5330"/>
    <x v="0"/>
    <s v="US"/>
    <s v="USD"/>
    <n v="1427309629"/>
    <x v="1759"/>
    <b v="0"/>
    <n v="49"/>
    <b v="1"/>
    <s v="photography/photobooks"/>
    <x v="8"/>
    <s v="photobooks"/>
    <x v="1759"/>
    <n v="107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n v="102"/>
    <b v="1"/>
    <s v="photography/photobooks"/>
    <x v="8"/>
    <s v="photobooks"/>
    <x v="1760"/>
    <n v="165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n v="3"/>
    <b v="1"/>
    <s v="photography/photobooks"/>
    <x v="8"/>
    <s v="photobooks"/>
    <x v="1761"/>
    <n v="155"/>
    <x v="0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n v="25"/>
    <b v="1"/>
    <s v="photography/photobooks"/>
    <x v="8"/>
    <s v="photobooks"/>
    <x v="1762"/>
    <n v="88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n v="118"/>
    <b v="1"/>
    <s v="photography/photobooks"/>
    <x v="8"/>
    <s v="photobooks"/>
    <x v="1763"/>
    <n v="102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n v="39"/>
    <b v="0"/>
    <s v="photography/photobooks"/>
    <x v="8"/>
    <s v="photobooks"/>
    <x v="1764"/>
    <n v="20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n v="103"/>
    <b v="0"/>
    <s v="photography/photobooks"/>
    <x v="8"/>
    <s v="photobooks"/>
    <x v="1765"/>
    <n v="59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n v="0"/>
    <b v="0"/>
    <s v="photography/photobooks"/>
    <x v="8"/>
    <s v="photobooks"/>
    <x v="1766"/>
    <n v="0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n v="39"/>
    <b v="0"/>
    <s v="photography/photobooks"/>
    <x v="8"/>
    <s v="photobooks"/>
    <x v="1767"/>
    <n v="46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n v="15"/>
    <b v="0"/>
    <s v="photography/photobooks"/>
    <x v="8"/>
    <s v="photobooks"/>
    <x v="1768"/>
    <n v="4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n v="22"/>
    <b v="0"/>
    <s v="photography/photobooks"/>
    <x v="8"/>
    <s v="photobooks"/>
    <x v="1769"/>
    <n v="3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n v="92"/>
    <b v="0"/>
    <s v="photography/photobooks"/>
    <x v="8"/>
    <s v="photobooks"/>
    <x v="1770"/>
    <n v="57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n v="25"/>
    <b v="0"/>
    <s v="photography/photobooks"/>
    <x v="8"/>
    <s v="photobooks"/>
    <x v="1771"/>
    <n v="21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n v="19"/>
    <b v="0"/>
    <s v="photography/photobooks"/>
    <x v="8"/>
    <s v="photobooks"/>
    <x v="1772"/>
    <n v="1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n v="19"/>
    <b v="0"/>
    <s v="photography/photobooks"/>
    <x v="8"/>
    <s v="photobooks"/>
    <x v="1773"/>
    <n v="6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n v="13"/>
    <b v="0"/>
    <s v="photography/photobooks"/>
    <x v="8"/>
    <s v="photobooks"/>
    <x v="1774"/>
    <n v="46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n v="124"/>
    <b v="0"/>
    <s v="photography/photobooks"/>
    <x v="8"/>
    <s v="photobooks"/>
    <x v="1775"/>
    <n v="65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n v="4"/>
    <b v="0"/>
    <s v="photography/photobooks"/>
    <x v="8"/>
    <s v="photobooks"/>
    <x v="1776"/>
    <n v="7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n v="10"/>
    <b v="0"/>
    <s v="photography/photobooks"/>
    <x v="8"/>
    <s v="photobooks"/>
    <x v="1777"/>
    <n v="14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n v="15"/>
    <b v="0"/>
    <s v="photography/photobooks"/>
    <x v="8"/>
    <s v="photobooks"/>
    <x v="1778"/>
    <n v="2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n v="38"/>
    <b v="0"/>
    <s v="photography/photobooks"/>
    <x v="8"/>
    <s v="photobooks"/>
    <x v="1779"/>
    <n v="36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n v="152"/>
    <b v="0"/>
    <s v="photography/photobooks"/>
    <x v="8"/>
    <s v="photobooks"/>
    <x v="1780"/>
    <n v="4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n v="24"/>
    <b v="0"/>
    <s v="photography/photobooks"/>
    <x v="8"/>
    <s v="photobooks"/>
    <x v="1781"/>
    <n v="26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n v="76"/>
    <b v="0"/>
    <s v="photography/photobooks"/>
    <x v="8"/>
    <s v="photobooks"/>
    <x v="1782"/>
    <n v="15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n v="185"/>
    <b v="0"/>
    <s v="photography/photobooks"/>
    <x v="8"/>
    <s v="photobooks"/>
    <x v="1783"/>
    <n v="24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n v="33"/>
    <b v="0"/>
    <s v="photography/photobooks"/>
    <x v="8"/>
    <s v="photobooks"/>
    <x v="1784"/>
    <n v="4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n v="108"/>
    <b v="0"/>
    <s v="photography/photobooks"/>
    <x v="8"/>
    <s v="photobooks"/>
    <x v="1785"/>
    <n v="2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n v="29"/>
    <b v="0"/>
    <s v="photography/photobooks"/>
    <x v="8"/>
    <s v="photobooks"/>
    <x v="1786"/>
    <n v="48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n v="24"/>
    <b v="0"/>
    <s v="photography/photobooks"/>
    <x v="8"/>
    <s v="photobooks"/>
    <x v="1787"/>
    <n v="15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n v="4"/>
    <b v="0"/>
    <s v="photography/photobooks"/>
    <x v="8"/>
    <s v="photobooks"/>
    <x v="1788"/>
    <n v="1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n v="4"/>
    <b v="0"/>
    <s v="photography/photobooks"/>
    <x v="8"/>
    <s v="photobooks"/>
    <x v="1789"/>
    <n v="1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n v="15"/>
    <b v="0"/>
    <s v="photography/photobooks"/>
    <x v="8"/>
    <s v="photobooks"/>
    <x v="1790"/>
    <n v="5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n v="4"/>
    <b v="0"/>
    <s v="photography/photobooks"/>
    <x v="8"/>
    <s v="photobooks"/>
    <x v="1791"/>
    <n v="4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n v="139"/>
    <b v="0"/>
    <s v="photography/photobooks"/>
    <x v="8"/>
    <s v="photobooks"/>
    <x v="1792"/>
    <n v="61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n v="2"/>
    <b v="0"/>
    <s v="photography/photobooks"/>
    <x v="8"/>
    <s v="photobooks"/>
    <x v="1793"/>
    <n v="1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n v="18"/>
    <b v="0"/>
    <s v="photography/photobooks"/>
    <x v="8"/>
    <s v="photobooks"/>
    <x v="1794"/>
    <n v="11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n v="81"/>
    <b v="0"/>
    <s v="photography/photobooks"/>
    <x v="8"/>
    <s v="photobooks"/>
    <x v="1795"/>
    <n v="39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n v="86"/>
    <b v="0"/>
    <s v="photography/photobooks"/>
    <x v="8"/>
    <s v="photobooks"/>
    <x v="1796"/>
    <n v="22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n v="140"/>
    <b v="0"/>
    <s v="photography/photobooks"/>
    <x v="8"/>
    <s v="photobooks"/>
    <x v="1797"/>
    <n v="68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n v="37"/>
    <b v="0"/>
    <s v="photography/photobooks"/>
    <x v="8"/>
    <s v="photobooks"/>
    <x v="1798"/>
    <n v="14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n v="6"/>
    <b v="0"/>
    <s v="photography/photobooks"/>
    <x v="8"/>
    <s v="photobooks"/>
    <x v="1799"/>
    <n v="2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n v="113"/>
    <b v="0"/>
    <s v="photography/photobooks"/>
    <x v="8"/>
    <s v="photobooks"/>
    <x v="1800"/>
    <n v="2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n v="37"/>
    <b v="0"/>
    <s v="photography/photobooks"/>
    <x v="8"/>
    <s v="photobooks"/>
    <x v="1801"/>
    <n v="14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n v="18"/>
    <b v="0"/>
    <s v="photography/photobooks"/>
    <x v="8"/>
    <s v="photobooks"/>
    <x v="1802"/>
    <n v="48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n v="75"/>
    <b v="0"/>
    <s v="photography/photobooks"/>
    <x v="8"/>
    <s v="photobooks"/>
    <x v="1803"/>
    <n v="31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n v="52"/>
    <b v="0"/>
    <s v="photography/photobooks"/>
    <x v="8"/>
    <s v="photobooks"/>
    <x v="1804"/>
    <n v="35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n v="122"/>
    <b v="0"/>
    <s v="photography/photobooks"/>
    <x v="8"/>
    <s v="photobooks"/>
    <x v="1805"/>
    <n v="36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n v="8"/>
    <b v="0"/>
    <s v="photography/photobooks"/>
    <x v="8"/>
    <s v="photobooks"/>
    <x v="1806"/>
    <n v="3"/>
    <x v="3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n v="8"/>
    <b v="0"/>
    <s v="photography/photobooks"/>
    <x v="8"/>
    <s v="photobooks"/>
    <x v="1807"/>
    <n v="11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n v="96"/>
    <b v="0"/>
    <s v="photography/photobooks"/>
    <x v="8"/>
    <s v="photobooks"/>
    <x v="1808"/>
    <n v="41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n v="9"/>
    <b v="0"/>
    <s v="photography/photobooks"/>
    <x v="8"/>
    <s v="photobooks"/>
    <x v="1809"/>
    <n v="11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n v="2"/>
    <b v="0"/>
    <s v="photography/photobooks"/>
    <x v="8"/>
    <s v="photobooks"/>
    <x v="1810"/>
    <n v="3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n v="26"/>
    <b v="0"/>
    <s v="photography/photobooks"/>
    <x v="8"/>
    <s v="photobooks"/>
    <x v="1811"/>
    <n v="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n v="23"/>
    <b v="0"/>
    <s v="photography/photobooks"/>
    <x v="8"/>
    <s v="photobooks"/>
    <x v="1812"/>
    <n v="13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n v="0"/>
    <b v="0"/>
    <s v="photography/photobooks"/>
    <x v="8"/>
    <s v="photobooks"/>
    <x v="1813"/>
    <n v="0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n v="140"/>
    <b v="0"/>
    <s v="photography/photobooks"/>
    <x v="8"/>
    <s v="photobooks"/>
    <x v="1814"/>
    <n v="49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n v="0"/>
    <b v="0"/>
    <s v="photography/photobooks"/>
    <x v="8"/>
    <s v="photobooks"/>
    <x v="1815"/>
    <n v="0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n v="6"/>
    <b v="0"/>
    <s v="photography/photobooks"/>
    <x v="8"/>
    <s v="photobooks"/>
    <x v="1816"/>
    <n v="2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n v="100"/>
    <b v="0"/>
    <s v="photography/photobooks"/>
    <x v="8"/>
    <s v="photobooks"/>
    <x v="1817"/>
    <n v="52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n v="0"/>
    <b v="0"/>
    <s v="photography/photobooks"/>
    <x v="8"/>
    <s v="photobooks"/>
    <x v="1818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n v="4"/>
    <b v="0"/>
    <s v="photography/photobooks"/>
    <x v="8"/>
    <s v="photobooks"/>
    <x v="1819"/>
    <n v="2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n v="8"/>
    <b v="0"/>
    <s v="photography/photobooks"/>
    <x v="8"/>
    <s v="photobooks"/>
    <x v="1820"/>
    <n v="7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n v="57"/>
    <b v="1"/>
    <s v="music/rock"/>
    <x v="4"/>
    <s v="rock"/>
    <x v="1821"/>
    <n v="135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n v="11"/>
    <b v="1"/>
    <s v="music/rock"/>
    <x v="4"/>
    <s v="rock"/>
    <x v="1822"/>
    <n v="1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n v="33"/>
    <b v="1"/>
    <s v="music/rock"/>
    <x v="4"/>
    <s v="rock"/>
    <x v="1823"/>
    <n v="116"/>
    <x v="5"/>
  </r>
  <r>
    <n v="1824"/>
    <s v="Tin Man's Broken Wisdom Fund"/>
    <s v="cd fund raiser"/>
    <x v="9"/>
    <n v="3002"/>
    <x v="0"/>
    <s v="US"/>
    <s v="USD"/>
    <n v="1389146880"/>
    <x v="1824"/>
    <b v="0"/>
    <n v="40"/>
    <b v="1"/>
    <s v="music/rock"/>
    <x v="4"/>
    <s v="rock"/>
    <x v="1824"/>
    <n v="1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n v="50"/>
    <b v="1"/>
    <s v="music/rock"/>
    <x v="4"/>
    <s v="rock"/>
    <x v="1825"/>
    <n v="105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n v="38"/>
    <b v="1"/>
    <s v="music/rock"/>
    <x v="4"/>
    <s v="rock"/>
    <x v="1826"/>
    <n v="101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n v="96"/>
    <b v="1"/>
    <s v="music/rock"/>
    <x v="4"/>
    <s v="rock"/>
    <x v="1827"/>
    <n v="10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n v="48"/>
    <b v="1"/>
    <s v="music/rock"/>
    <x v="4"/>
    <s v="rock"/>
    <x v="1828"/>
    <n v="1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n v="33"/>
    <b v="1"/>
    <s v="music/rock"/>
    <x v="4"/>
    <s v="rock"/>
    <x v="1829"/>
    <n v="167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n v="226"/>
    <b v="1"/>
    <s v="music/rock"/>
    <x v="4"/>
    <s v="rock"/>
    <x v="1830"/>
    <n v="102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n v="14"/>
    <b v="1"/>
    <s v="music/rock"/>
    <x v="4"/>
    <s v="rock"/>
    <x v="1831"/>
    <n v="10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n v="20"/>
    <b v="1"/>
    <s v="music/rock"/>
    <x v="4"/>
    <s v="rock"/>
    <x v="1832"/>
    <n v="143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n v="25"/>
    <b v="1"/>
    <s v="music/rock"/>
    <x v="4"/>
    <s v="rock"/>
    <x v="1833"/>
    <n v="263"/>
    <x v="4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n v="90"/>
    <b v="1"/>
    <s v="music/rock"/>
    <x v="4"/>
    <s v="rock"/>
    <x v="1834"/>
    <n v="118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n v="11"/>
    <b v="1"/>
    <s v="music/rock"/>
    <x v="4"/>
    <s v="rock"/>
    <x v="1835"/>
    <n v="104"/>
    <x v="2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n v="55"/>
    <b v="1"/>
    <s v="music/rock"/>
    <x v="4"/>
    <s v="rock"/>
    <x v="1836"/>
    <n v="2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n v="30"/>
    <b v="1"/>
    <s v="music/rock"/>
    <x v="4"/>
    <s v="rock"/>
    <x v="1837"/>
    <n v="307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n v="28"/>
    <b v="1"/>
    <s v="music/rock"/>
    <x v="4"/>
    <s v="rock"/>
    <x v="1838"/>
    <n v="1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n v="45"/>
    <b v="1"/>
    <s v="music/rock"/>
    <x v="4"/>
    <s v="rock"/>
    <x v="1839"/>
    <n v="205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n v="13"/>
    <b v="1"/>
    <s v="music/rock"/>
    <x v="4"/>
    <s v="rock"/>
    <x v="1840"/>
    <n v="109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n v="40"/>
    <b v="1"/>
    <s v="music/rock"/>
    <x v="4"/>
    <s v="rock"/>
    <x v="1841"/>
    <n v="102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n v="21"/>
    <b v="1"/>
    <s v="music/rock"/>
    <x v="4"/>
    <s v="rock"/>
    <x v="1842"/>
    <n v="12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n v="134"/>
    <b v="1"/>
    <s v="music/rock"/>
    <x v="4"/>
    <s v="rock"/>
    <x v="1843"/>
    <n v="12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n v="20"/>
    <b v="1"/>
    <s v="music/rock"/>
    <x v="4"/>
    <s v="rock"/>
    <x v="1844"/>
    <n v="10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n v="19"/>
    <b v="1"/>
    <s v="music/rock"/>
    <x v="4"/>
    <s v="rock"/>
    <x v="1845"/>
    <n v="1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n v="209"/>
    <b v="1"/>
    <s v="music/rock"/>
    <x v="4"/>
    <s v="rock"/>
    <x v="1846"/>
    <n v="138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n v="38"/>
    <b v="1"/>
    <s v="music/rock"/>
    <x v="4"/>
    <s v="rock"/>
    <x v="1847"/>
    <n v="121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n v="24"/>
    <b v="1"/>
    <s v="music/rock"/>
    <x v="4"/>
    <s v="rock"/>
    <x v="1848"/>
    <n v="107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n v="8"/>
    <b v="1"/>
    <s v="music/rock"/>
    <x v="4"/>
    <s v="rock"/>
    <x v="1849"/>
    <n v="100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n v="179"/>
    <b v="1"/>
    <s v="music/rock"/>
    <x v="4"/>
    <s v="rock"/>
    <x v="1850"/>
    <n v="102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n v="26"/>
    <b v="1"/>
    <s v="music/rock"/>
    <x v="4"/>
    <s v="rock"/>
    <x v="1851"/>
    <n v="1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n v="131"/>
    <b v="1"/>
    <s v="music/rock"/>
    <x v="4"/>
    <s v="rock"/>
    <x v="1852"/>
    <n v="117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n v="14"/>
    <b v="1"/>
    <s v="music/rock"/>
    <x v="4"/>
    <s v="rock"/>
    <x v="1853"/>
    <n v="102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n v="174"/>
    <b v="1"/>
    <s v="music/rock"/>
    <x v="4"/>
    <s v="rock"/>
    <x v="1854"/>
    <n v="102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n v="191"/>
    <b v="1"/>
    <s v="music/rock"/>
    <x v="4"/>
    <s v="rock"/>
    <x v="1855"/>
    <n v="154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n v="38"/>
    <b v="1"/>
    <s v="music/rock"/>
    <x v="4"/>
    <s v="rock"/>
    <x v="1856"/>
    <n v="101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n v="22"/>
    <b v="1"/>
    <s v="music/rock"/>
    <x v="4"/>
    <s v="rock"/>
    <x v="1857"/>
    <n v="100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n v="149"/>
    <b v="1"/>
    <s v="music/rock"/>
    <x v="4"/>
    <s v="rock"/>
    <x v="1858"/>
    <n v="109"/>
    <x v="6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n v="56"/>
    <b v="1"/>
    <s v="music/rock"/>
    <x v="4"/>
    <s v="rock"/>
    <x v="1859"/>
    <n v="132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n v="19"/>
    <b v="1"/>
    <s v="music/rock"/>
    <x v="4"/>
    <s v="rock"/>
    <x v="1860"/>
    <n v="133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n v="0"/>
    <b v="0"/>
    <s v="games/mobile games"/>
    <x v="6"/>
    <s v="mobile games"/>
    <x v="1861"/>
    <n v="0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n v="16"/>
    <b v="0"/>
    <s v="games/mobile games"/>
    <x v="6"/>
    <s v="mobile games"/>
    <x v="1862"/>
    <n v="8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n v="2"/>
    <b v="0"/>
    <s v="games/mobile games"/>
    <x v="6"/>
    <s v="mobile games"/>
    <x v="1863"/>
    <n v="0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n v="48"/>
    <b v="0"/>
    <s v="games/mobile games"/>
    <x v="6"/>
    <s v="mobile games"/>
    <x v="1864"/>
    <n v="43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n v="2"/>
    <b v="0"/>
    <s v="games/mobile games"/>
    <x v="6"/>
    <s v="mobile games"/>
    <x v="1865"/>
    <n v="0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n v="2"/>
    <b v="0"/>
    <s v="games/mobile games"/>
    <x v="6"/>
    <s v="mobile games"/>
    <x v="1866"/>
    <n v="1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n v="1"/>
    <b v="0"/>
    <s v="games/mobile games"/>
    <x v="6"/>
    <s v="mobile games"/>
    <x v="1867"/>
    <n v="0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n v="17"/>
    <b v="0"/>
    <s v="games/mobile games"/>
    <x v="6"/>
    <s v="mobile games"/>
    <x v="1868"/>
    <n v="5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n v="0"/>
    <b v="0"/>
    <s v="games/mobile games"/>
    <x v="6"/>
    <s v="mobile games"/>
    <x v="1869"/>
    <n v="0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n v="11"/>
    <b v="0"/>
    <s v="games/mobile games"/>
    <x v="6"/>
    <s v="mobile games"/>
    <x v="1870"/>
    <n v="1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n v="95"/>
    <b v="0"/>
    <s v="games/mobile games"/>
    <x v="6"/>
    <s v="mobile games"/>
    <x v="1871"/>
    <n v="72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n v="13"/>
    <b v="0"/>
    <s v="games/mobile games"/>
    <x v="6"/>
    <s v="mobile games"/>
    <x v="1872"/>
    <n v="1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n v="2"/>
    <b v="0"/>
    <s v="games/mobile games"/>
    <x v="6"/>
    <s v="mobile games"/>
    <x v="1873"/>
    <n v="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n v="2"/>
    <b v="0"/>
    <s v="games/mobile games"/>
    <x v="6"/>
    <s v="mobile games"/>
    <x v="1874"/>
    <n v="0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n v="3"/>
    <b v="0"/>
    <s v="games/mobile games"/>
    <x v="6"/>
    <s v="mobile games"/>
    <x v="1875"/>
    <n v="1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n v="0"/>
    <b v="0"/>
    <s v="games/mobile games"/>
    <x v="6"/>
    <s v="mobile games"/>
    <x v="1876"/>
    <n v="0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n v="0"/>
    <b v="0"/>
    <s v="games/mobile games"/>
    <x v="6"/>
    <s v="mobile games"/>
    <x v="1877"/>
    <n v="0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n v="0"/>
    <b v="0"/>
    <s v="games/mobile games"/>
    <x v="6"/>
    <s v="mobile games"/>
    <x v="1878"/>
    <n v="0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n v="2"/>
    <b v="0"/>
    <s v="games/mobile games"/>
    <x v="6"/>
    <s v="mobile games"/>
    <x v="1879"/>
    <n v="0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n v="24"/>
    <b v="0"/>
    <s v="games/mobile games"/>
    <x v="6"/>
    <s v="mobile games"/>
    <x v="1880"/>
    <n v="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n v="70"/>
    <b v="1"/>
    <s v="music/indie rock"/>
    <x v="4"/>
    <s v="indie rock"/>
    <x v="1881"/>
    <n v="173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n v="81"/>
    <b v="1"/>
    <s v="music/indie rock"/>
    <x v="4"/>
    <s v="indie rock"/>
    <x v="1882"/>
    <n v="101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n v="32"/>
    <b v="1"/>
    <s v="music/indie rock"/>
    <x v="4"/>
    <s v="indie rock"/>
    <x v="1883"/>
    <n v="105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n v="26"/>
    <b v="1"/>
    <s v="music/indie rock"/>
    <x v="4"/>
    <s v="indie rock"/>
    <x v="1884"/>
    <n v="135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n v="105"/>
    <b v="1"/>
    <s v="music/indie rock"/>
    <x v="4"/>
    <s v="indie rock"/>
    <x v="1885"/>
    <n v="116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n v="29"/>
    <b v="1"/>
    <s v="music/indie rock"/>
    <x v="4"/>
    <s v="indie rock"/>
    <x v="1886"/>
    <n v="102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n v="8"/>
    <b v="1"/>
    <s v="music/indie rock"/>
    <x v="4"/>
    <s v="indie rock"/>
    <x v="1887"/>
    <n v="111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n v="89"/>
    <b v="1"/>
    <s v="music/indie rock"/>
    <x v="4"/>
    <s v="indie rock"/>
    <x v="1888"/>
    <n v="166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n v="44"/>
    <b v="1"/>
    <s v="music/indie rock"/>
    <x v="4"/>
    <s v="indie rock"/>
    <x v="1889"/>
    <n v="107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n v="246"/>
    <b v="1"/>
    <s v="music/indie rock"/>
    <x v="4"/>
    <s v="indie rock"/>
    <x v="1890"/>
    <n v="145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n v="120"/>
    <b v="1"/>
    <s v="music/indie rock"/>
    <x v="4"/>
    <s v="indie rock"/>
    <x v="1891"/>
    <n v="106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n v="26"/>
    <b v="1"/>
    <s v="music/indie rock"/>
    <x v="4"/>
    <s v="indie rock"/>
    <x v="1892"/>
    <n v="137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n v="45"/>
    <b v="1"/>
    <s v="music/indie rock"/>
    <x v="4"/>
    <s v="indie rock"/>
    <x v="1893"/>
    <n v="104"/>
    <x v="6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n v="20"/>
    <b v="1"/>
    <s v="music/indie rock"/>
    <x v="4"/>
    <s v="indie rock"/>
    <x v="1894"/>
    <n v="115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n v="47"/>
    <b v="1"/>
    <s v="music/indie rock"/>
    <x v="4"/>
    <s v="indie rock"/>
    <x v="1895"/>
    <n v="102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n v="13"/>
    <b v="1"/>
    <s v="music/indie rock"/>
    <x v="4"/>
    <s v="indie rock"/>
    <x v="1896"/>
    <n v="124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n v="183"/>
    <b v="1"/>
    <s v="music/indie rock"/>
    <x v="4"/>
    <s v="indie rock"/>
    <x v="1897"/>
    <n v="102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n v="21"/>
    <b v="1"/>
    <s v="music/indie rock"/>
    <x v="4"/>
    <s v="indie rock"/>
    <x v="1898"/>
    <n v="145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n v="42"/>
    <b v="1"/>
    <s v="music/indie rock"/>
    <x v="4"/>
    <s v="indie rock"/>
    <x v="1899"/>
    <n v="133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n v="54"/>
    <b v="1"/>
    <s v="music/indie rock"/>
    <x v="4"/>
    <s v="indie rock"/>
    <x v="1900"/>
    <n v="109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n v="25"/>
    <b v="0"/>
    <s v="technology/gadgets"/>
    <x v="2"/>
    <s v="gadgets"/>
    <x v="1901"/>
    <n v="3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n v="3"/>
    <b v="0"/>
    <s v="technology/gadgets"/>
    <x v="2"/>
    <s v="gadgets"/>
    <x v="1902"/>
    <n v="1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n v="41"/>
    <b v="0"/>
    <s v="technology/gadgets"/>
    <x v="2"/>
    <s v="gadgets"/>
    <x v="1903"/>
    <n v="47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n v="2"/>
    <b v="0"/>
    <s v="technology/gadgets"/>
    <x v="2"/>
    <s v="gadgets"/>
    <x v="1904"/>
    <n v="0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n v="4"/>
    <b v="0"/>
    <s v="technology/gadgets"/>
    <x v="2"/>
    <s v="gadgets"/>
    <x v="1905"/>
    <n v="0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n v="99"/>
    <b v="0"/>
    <s v="technology/gadgets"/>
    <x v="2"/>
    <s v="gadgets"/>
    <x v="1906"/>
    <n v="43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n v="4"/>
    <b v="0"/>
    <s v="technology/gadgets"/>
    <x v="2"/>
    <s v="gadgets"/>
    <x v="1907"/>
    <n v="0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n v="4"/>
    <b v="0"/>
    <s v="technology/gadgets"/>
    <x v="2"/>
    <s v="gadgets"/>
    <x v="1908"/>
    <n v="2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n v="38"/>
    <b v="0"/>
    <s v="technology/gadgets"/>
    <x v="2"/>
    <s v="gadgets"/>
    <x v="1909"/>
    <n v="14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n v="285"/>
    <b v="0"/>
    <s v="technology/gadgets"/>
    <x v="2"/>
    <s v="gadgets"/>
    <x v="1910"/>
    <n v="39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n v="1"/>
    <b v="0"/>
    <s v="technology/gadgets"/>
    <x v="2"/>
    <s v="gadgets"/>
    <x v="1911"/>
    <n v="0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n v="42"/>
    <b v="0"/>
    <s v="technology/gadgets"/>
    <x v="2"/>
    <s v="gadgets"/>
    <x v="1912"/>
    <n v="59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n v="26"/>
    <b v="0"/>
    <s v="technology/gadgets"/>
    <x v="2"/>
    <s v="gadgets"/>
    <x v="1913"/>
    <n v="1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n v="2"/>
    <b v="0"/>
    <s v="technology/gadgets"/>
    <x v="2"/>
    <s v="gadgets"/>
    <x v="1914"/>
    <n v="9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n v="4"/>
    <b v="0"/>
    <s v="technology/gadgets"/>
    <x v="2"/>
    <s v="gadgets"/>
    <x v="1915"/>
    <n v="2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n v="6"/>
    <b v="0"/>
    <s v="technology/gadgets"/>
    <x v="2"/>
    <s v="gadgets"/>
    <x v="1916"/>
    <n v="1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n v="70"/>
    <b v="0"/>
    <s v="technology/gadgets"/>
    <x v="2"/>
    <s v="gadgets"/>
    <x v="1917"/>
    <n v="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n v="9"/>
    <b v="0"/>
    <s v="technology/gadgets"/>
    <x v="2"/>
    <s v="gadgets"/>
    <x v="1918"/>
    <n v="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n v="8"/>
    <b v="0"/>
    <s v="technology/gadgets"/>
    <x v="2"/>
    <s v="gadgets"/>
    <x v="1919"/>
    <n v="47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n v="105"/>
    <b v="0"/>
    <s v="technology/gadgets"/>
    <x v="2"/>
    <s v="gadgets"/>
    <x v="1920"/>
    <n v="43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n v="38"/>
    <b v="1"/>
    <s v="music/indie rock"/>
    <x v="4"/>
    <s v="indie rock"/>
    <x v="1921"/>
    <n v="137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n v="64"/>
    <b v="1"/>
    <s v="music/indie rock"/>
    <x v="4"/>
    <s v="indie rock"/>
    <x v="1922"/>
    <n v="116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n v="13"/>
    <b v="1"/>
    <s v="music/indie rock"/>
    <x v="4"/>
    <s v="indie rock"/>
    <x v="1923"/>
    <n v="241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n v="33"/>
    <b v="1"/>
    <s v="music/indie rock"/>
    <x v="4"/>
    <s v="indie rock"/>
    <x v="1924"/>
    <n v="114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n v="52"/>
    <b v="1"/>
    <s v="music/indie rock"/>
    <x v="4"/>
    <s v="indie rock"/>
    <x v="1925"/>
    <n v="11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n v="107"/>
    <b v="1"/>
    <s v="music/indie rock"/>
    <x v="4"/>
    <s v="indie rock"/>
    <x v="1926"/>
    <n v="195"/>
    <x v="7"/>
  </r>
  <r>
    <n v="1927"/>
    <s v="GBS Detroit Presents Hampshire"/>
    <s v="Hampshire is headed to GBS Detroit."/>
    <x v="20"/>
    <n v="620"/>
    <x v="0"/>
    <s v="US"/>
    <s v="USD"/>
    <n v="1331182740"/>
    <x v="1927"/>
    <b v="0"/>
    <n v="11"/>
    <b v="1"/>
    <s v="music/indie rock"/>
    <x v="4"/>
    <s v="indie rock"/>
    <x v="1927"/>
    <n v="103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n v="34"/>
    <b v="1"/>
    <s v="music/indie rock"/>
    <x v="4"/>
    <s v="indie rock"/>
    <x v="1928"/>
    <n v="103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n v="75"/>
    <b v="1"/>
    <s v="music/indie rock"/>
    <x v="4"/>
    <s v="indie rock"/>
    <x v="1929"/>
    <n v="100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n v="26"/>
    <b v="1"/>
    <s v="music/indie rock"/>
    <x v="4"/>
    <s v="indie rock"/>
    <x v="1930"/>
    <n v="127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n v="50"/>
    <b v="1"/>
    <s v="music/indie rock"/>
    <x v="4"/>
    <s v="indie rock"/>
    <x v="1931"/>
    <n v="12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n v="80"/>
    <b v="1"/>
    <s v="music/indie rock"/>
    <x v="4"/>
    <s v="indie rock"/>
    <x v="1932"/>
    <n v="107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n v="110"/>
    <b v="1"/>
    <s v="music/indie rock"/>
    <x v="4"/>
    <s v="indie rock"/>
    <x v="1933"/>
    <n v="172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n v="77"/>
    <b v="1"/>
    <s v="music/indie rock"/>
    <x v="4"/>
    <s v="indie rock"/>
    <x v="1934"/>
    <n v="124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n v="50"/>
    <b v="1"/>
    <s v="music/indie rock"/>
    <x v="4"/>
    <s v="indie rock"/>
    <x v="1935"/>
    <n v="108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n v="145"/>
    <b v="1"/>
    <s v="music/indie rock"/>
    <x v="4"/>
    <s v="indie rock"/>
    <x v="1936"/>
    <n v="117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n v="29"/>
    <b v="1"/>
    <s v="music/indie rock"/>
    <x v="4"/>
    <s v="indie rock"/>
    <x v="1937"/>
    <n v="187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n v="114"/>
    <b v="1"/>
    <s v="music/indie rock"/>
    <x v="4"/>
    <s v="indie rock"/>
    <x v="1938"/>
    <n v="116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n v="96"/>
    <b v="1"/>
    <s v="music/indie rock"/>
    <x v="4"/>
    <s v="indie rock"/>
    <x v="1939"/>
    <n v="111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n v="31"/>
    <b v="1"/>
    <s v="music/indie rock"/>
    <x v="4"/>
    <s v="indie rock"/>
    <x v="1940"/>
    <n v="171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n v="4883"/>
    <b v="1"/>
    <s v="technology/hardware"/>
    <x v="2"/>
    <s v="hardware"/>
    <x v="1941"/>
    <n v="126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n v="95"/>
    <b v="1"/>
    <s v="technology/hardware"/>
    <x v="2"/>
    <s v="hardware"/>
    <x v="1942"/>
    <n v="138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n v="2478"/>
    <b v="1"/>
    <s v="technology/hardware"/>
    <x v="2"/>
    <s v="hardware"/>
    <x v="1943"/>
    <n v="1705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n v="1789"/>
    <b v="1"/>
    <s v="technology/hardware"/>
    <x v="2"/>
    <s v="hardware"/>
    <x v="1944"/>
    <n v="788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n v="680"/>
    <b v="1"/>
    <s v="technology/hardware"/>
    <x v="2"/>
    <s v="hardware"/>
    <x v="1945"/>
    <n v="34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n v="70"/>
    <b v="1"/>
    <s v="technology/hardware"/>
    <x v="2"/>
    <s v="hardware"/>
    <x v="1946"/>
    <n v="150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n v="23"/>
    <b v="1"/>
    <s v="technology/hardware"/>
    <x v="2"/>
    <s v="hardware"/>
    <x v="1947"/>
    <n v="101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n v="4245"/>
    <b v="1"/>
    <s v="technology/hardware"/>
    <x v="2"/>
    <s v="hardware"/>
    <x v="1948"/>
    <n v="800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n v="943"/>
    <b v="1"/>
    <s v="technology/hardware"/>
    <x v="2"/>
    <s v="hardware"/>
    <x v="1949"/>
    <n v="106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n v="1876"/>
    <b v="1"/>
    <s v="technology/hardware"/>
    <x v="2"/>
    <s v="hardware"/>
    <x v="1950"/>
    <n v="201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n v="834"/>
    <b v="1"/>
    <s v="technology/hardware"/>
    <x v="2"/>
    <s v="hardware"/>
    <x v="1951"/>
    <n v="212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n v="682"/>
    <b v="1"/>
    <s v="technology/hardware"/>
    <x v="2"/>
    <s v="hardware"/>
    <x v="1952"/>
    <n v="198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n v="147"/>
    <b v="1"/>
    <s v="technology/hardware"/>
    <x v="2"/>
    <s v="hardware"/>
    <x v="1953"/>
    <n v="226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n v="415"/>
    <b v="1"/>
    <s v="technology/hardware"/>
    <x v="2"/>
    <s v="hardware"/>
    <x v="1954"/>
    <n v="699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n v="290"/>
    <b v="1"/>
    <s v="technology/hardware"/>
    <x v="2"/>
    <s v="hardware"/>
    <x v="1955"/>
    <n v="399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n v="365"/>
    <b v="1"/>
    <s v="technology/hardware"/>
    <x v="2"/>
    <s v="hardware"/>
    <x v="1956"/>
    <n v="294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n v="660"/>
    <b v="1"/>
    <s v="technology/hardware"/>
    <x v="2"/>
    <s v="hardware"/>
    <x v="1957"/>
    <n v="168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n v="1356"/>
    <b v="1"/>
    <s v="technology/hardware"/>
    <x v="2"/>
    <s v="hardware"/>
    <x v="1958"/>
    <n v="1436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n v="424"/>
    <b v="1"/>
    <s v="technology/hardware"/>
    <x v="2"/>
    <s v="hardware"/>
    <x v="1959"/>
    <n v="157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n v="33"/>
    <b v="1"/>
    <s v="technology/hardware"/>
    <x v="2"/>
    <s v="hardware"/>
    <x v="1960"/>
    <n v="118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n v="1633"/>
    <b v="1"/>
    <s v="technology/hardware"/>
    <x v="2"/>
    <s v="hardware"/>
    <x v="1961"/>
    <n v="1105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n v="306"/>
    <b v="1"/>
    <s v="technology/hardware"/>
    <x v="2"/>
    <s v="hardware"/>
    <x v="1962"/>
    <n v="193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n v="205"/>
    <b v="1"/>
    <s v="technology/hardware"/>
    <x v="2"/>
    <s v="hardware"/>
    <x v="1963"/>
    <n v="127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n v="1281"/>
    <b v="1"/>
    <s v="technology/hardware"/>
    <x v="2"/>
    <s v="hardware"/>
    <x v="1964"/>
    <n v="260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n v="103"/>
    <b v="1"/>
    <s v="technology/hardware"/>
    <x v="2"/>
    <s v="hardware"/>
    <x v="1965"/>
    <n v="262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n v="1513"/>
    <b v="1"/>
    <s v="technology/hardware"/>
    <x v="2"/>
    <s v="hardware"/>
    <x v="1966"/>
    <n v="207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n v="405"/>
    <b v="1"/>
    <s v="technology/hardware"/>
    <x v="2"/>
    <s v="hardware"/>
    <x v="1967"/>
    <n v="370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n v="510"/>
    <b v="1"/>
    <s v="technology/hardware"/>
    <x v="2"/>
    <s v="hardware"/>
    <x v="1968"/>
    <n v="28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n v="1887"/>
    <b v="1"/>
    <s v="technology/hardware"/>
    <x v="2"/>
    <s v="hardware"/>
    <x v="1969"/>
    <n v="579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n v="701"/>
    <b v="1"/>
    <s v="technology/hardware"/>
    <x v="2"/>
    <s v="hardware"/>
    <x v="1970"/>
    <n v="1132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n v="3863"/>
    <b v="1"/>
    <s v="technology/hardware"/>
    <x v="2"/>
    <s v="hardware"/>
    <x v="1971"/>
    <n v="263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n v="238"/>
    <b v="1"/>
    <s v="technology/hardware"/>
    <x v="2"/>
    <s v="hardware"/>
    <x v="1972"/>
    <n v="67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n v="2051"/>
    <b v="1"/>
    <s v="technology/hardware"/>
    <x v="2"/>
    <s v="hardware"/>
    <x v="1973"/>
    <n v="257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n v="402"/>
    <b v="1"/>
    <s v="technology/hardware"/>
    <x v="2"/>
    <s v="hardware"/>
    <x v="1974"/>
    <n v="375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n v="253"/>
    <b v="1"/>
    <s v="technology/hardware"/>
    <x v="2"/>
    <s v="hardware"/>
    <x v="1975"/>
    <n v="209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n v="473"/>
    <b v="1"/>
    <s v="technology/hardware"/>
    <x v="2"/>
    <s v="hardware"/>
    <x v="1976"/>
    <n v="347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n v="821"/>
    <b v="1"/>
    <s v="technology/hardware"/>
    <x v="2"/>
    <s v="hardware"/>
    <x v="1977"/>
    <n v="402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n v="388"/>
    <b v="1"/>
    <s v="technology/hardware"/>
    <x v="2"/>
    <s v="hardware"/>
    <x v="1978"/>
    <n v="1027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n v="813"/>
    <b v="1"/>
    <s v="technology/hardware"/>
    <x v="2"/>
    <s v="hardware"/>
    <x v="1979"/>
    <n v="115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n v="1945"/>
    <b v="1"/>
    <s v="technology/hardware"/>
    <x v="2"/>
    <s v="hardware"/>
    <x v="1980"/>
    <n v="355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n v="12"/>
    <b v="0"/>
    <s v="photography/people"/>
    <x v="8"/>
    <s v="people"/>
    <x v="1981"/>
    <n v="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n v="0"/>
    <b v="0"/>
    <s v="photography/people"/>
    <x v="8"/>
    <s v="people"/>
    <x v="1982"/>
    <n v="0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n v="16"/>
    <b v="0"/>
    <s v="photography/people"/>
    <x v="8"/>
    <s v="people"/>
    <x v="1983"/>
    <n v="4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n v="7"/>
    <b v="0"/>
    <s v="photography/people"/>
    <x v="8"/>
    <s v="people"/>
    <x v="1984"/>
    <n v="2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n v="4"/>
    <b v="0"/>
    <s v="photography/people"/>
    <x v="8"/>
    <s v="people"/>
    <x v="1985"/>
    <n v="3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n v="1"/>
    <b v="0"/>
    <s v="photography/people"/>
    <x v="8"/>
    <s v="people"/>
    <x v="1986"/>
    <n v="0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n v="28"/>
    <b v="0"/>
    <s v="photography/people"/>
    <x v="8"/>
    <s v="people"/>
    <x v="1987"/>
    <n v="42"/>
    <x v="0"/>
  </r>
  <r>
    <n v="1988"/>
    <s v="Phillip Michael Photography"/>
    <s v="Expressing art in an image!"/>
    <x v="12"/>
    <n v="25"/>
    <x v="2"/>
    <s v="US"/>
    <s v="USD"/>
    <n v="1440094742"/>
    <x v="1988"/>
    <b v="0"/>
    <n v="1"/>
    <b v="0"/>
    <s v="photography/people"/>
    <x v="8"/>
    <s v="people"/>
    <x v="1988"/>
    <n v="0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n v="1"/>
    <b v="0"/>
    <s v="photography/people"/>
    <x v="8"/>
    <s v="people"/>
    <x v="1989"/>
    <n v="1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n v="5"/>
    <b v="0"/>
    <s v="photography/people"/>
    <x v="8"/>
    <s v="people"/>
    <x v="1990"/>
    <n v="17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n v="3"/>
    <b v="0"/>
    <s v="photography/people"/>
    <x v="8"/>
    <s v="people"/>
    <x v="1991"/>
    <n v="7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n v="2"/>
    <b v="0"/>
    <s v="photography/people"/>
    <x v="8"/>
    <s v="people"/>
    <x v="1992"/>
    <n v="0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n v="0"/>
    <b v="0"/>
    <s v="photography/people"/>
    <x v="8"/>
    <s v="people"/>
    <x v="1993"/>
    <n v="0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n v="0"/>
    <b v="0"/>
    <s v="photography/people"/>
    <x v="8"/>
    <s v="people"/>
    <x v="1994"/>
    <n v="0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n v="3"/>
    <b v="0"/>
    <s v="photography/people"/>
    <x v="8"/>
    <s v="people"/>
    <x v="1995"/>
    <n v="8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n v="0"/>
    <b v="0"/>
    <s v="photography/people"/>
    <x v="8"/>
    <s v="people"/>
    <x v="1996"/>
    <n v="0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n v="0"/>
    <b v="0"/>
    <s v="photography/people"/>
    <x v="8"/>
    <s v="people"/>
    <x v="1997"/>
    <n v="0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n v="3"/>
    <b v="0"/>
    <s v="photography/people"/>
    <x v="8"/>
    <s v="people"/>
    <x v="1998"/>
    <n v="26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n v="7"/>
    <b v="0"/>
    <s v="photography/people"/>
    <x v="8"/>
    <s v="people"/>
    <x v="1999"/>
    <n v="1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n v="25"/>
    <b v="0"/>
    <s v="photography/people"/>
    <x v="8"/>
    <s v="people"/>
    <x v="2000"/>
    <n v="13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n v="1637"/>
    <b v="1"/>
    <s v="technology/hardware"/>
    <x v="2"/>
    <s v="hardware"/>
    <x v="2001"/>
    <n v="382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n v="1375"/>
    <b v="1"/>
    <s v="technology/hardware"/>
    <x v="2"/>
    <s v="hardware"/>
    <x v="2002"/>
    <n v="217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n v="17"/>
    <b v="1"/>
    <s v="technology/hardware"/>
    <x v="2"/>
    <s v="hardware"/>
    <x v="2003"/>
    <n v="312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n v="354"/>
    <b v="1"/>
    <s v="technology/hardware"/>
    <x v="2"/>
    <s v="hardware"/>
    <x v="2004"/>
    <n v="234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n v="191"/>
    <b v="1"/>
    <s v="technology/hardware"/>
    <x v="2"/>
    <s v="hardware"/>
    <x v="2005"/>
    <n v="124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n v="303"/>
    <b v="1"/>
    <s v="technology/hardware"/>
    <x v="2"/>
    <s v="hardware"/>
    <x v="2006"/>
    <n v="248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n v="137"/>
    <b v="1"/>
    <s v="technology/hardware"/>
    <x v="2"/>
    <s v="hardware"/>
    <x v="2007"/>
    <n v="116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n v="41"/>
    <b v="1"/>
    <s v="technology/hardware"/>
    <x v="2"/>
    <s v="hardware"/>
    <x v="2008"/>
    <n v="117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n v="398"/>
    <b v="1"/>
    <s v="technology/hardware"/>
    <x v="2"/>
    <s v="hardware"/>
    <x v="2009"/>
    <n v="305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n v="1737"/>
    <b v="1"/>
    <s v="technology/hardware"/>
    <x v="2"/>
    <s v="hardware"/>
    <x v="2010"/>
    <n v="320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n v="971"/>
    <b v="1"/>
    <s v="technology/hardware"/>
    <x v="2"/>
    <s v="hardware"/>
    <x v="2011"/>
    <n v="82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n v="183"/>
    <b v="1"/>
    <s v="technology/hardware"/>
    <x v="2"/>
    <s v="hardware"/>
    <x v="2012"/>
    <n v="235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n v="4562"/>
    <b v="1"/>
    <s v="technology/hardware"/>
    <x v="2"/>
    <s v="hardware"/>
    <x v="2013"/>
    <n v="495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n v="26457"/>
    <b v="1"/>
    <s v="technology/hardware"/>
    <x v="2"/>
    <s v="hardware"/>
    <x v="2014"/>
    <b v="0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n v="162"/>
    <b v="1"/>
    <s v="technology/hardware"/>
    <x v="2"/>
    <s v="hardware"/>
    <x v="2015"/>
    <n v="113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n v="479"/>
    <b v="1"/>
    <s v="technology/hardware"/>
    <x v="2"/>
    <s v="hardware"/>
    <x v="2016"/>
    <n v="922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n v="426"/>
    <b v="1"/>
    <s v="technology/hardware"/>
    <x v="2"/>
    <s v="hardware"/>
    <x v="2017"/>
    <n v="125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n v="450"/>
    <b v="1"/>
    <s v="technology/hardware"/>
    <x v="2"/>
    <s v="hardware"/>
    <x v="2018"/>
    <n v="102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n v="1780"/>
    <b v="1"/>
    <s v="technology/hardware"/>
    <x v="2"/>
    <s v="hardware"/>
    <x v="2019"/>
    <n v="485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n v="122"/>
    <b v="1"/>
    <s v="technology/hardware"/>
    <x v="2"/>
    <s v="hardware"/>
    <x v="2020"/>
    <n v="192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n v="95"/>
    <b v="1"/>
    <s v="technology/hardware"/>
    <x v="2"/>
    <s v="hardware"/>
    <x v="2021"/>
    <n v="281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n v="325"/>
    <b v="1"/>
    <s v="technology/hardware"/>
    <x v="2"/>
    <s v="hardware"/>
    <x v="2022"/>
    <n v="125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n v="353"/>
    <b v="1"/>
    <s v="technology/hardware"/>
    <x v="2"/>
    <s v="hardware"/>
    <x v="2023"/>
    <n v="161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n v="105"/>
    <b v="1"/>
    <s v="technology/hardware"/>
    <x v="2"/>
    <s v="hardware"/>
    <x v="2024"/>
    <n v="585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n v="729"/>
    <b v="1"/>
    <s v="technology/hardware"/>
    <x v="2"/>
    <s v="hardware"/>
    <x v="2025"/>
    <n v="201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n v="454"/>
    <b v="1"/>
    <s v="technology/hardware"/>
    <x v="2"/>
    <s v="hardware"/>
    <x v="2026"/>
    <n v="133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n v="539"/>
    <b v="1"/>
    <s v="technology/hardware"/>
    <x v="2"/>
    <s v="hardware"/>
    <x v="2027"/>
    <n v="120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n v="79"/>
    <b v="1"/>
    <s v="technology/hardware"/>
    <x v="2"/>
    <s v="hardware"/>
    <x v="2028"/>
    <n v="126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n v="94"/>
    <b v="1"/>
    <s v="technology/hardware"/>
    <x v="2"/>
    <s v="hardware"/>
    <x v="2029"/>
    <n v="36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n v="625"/>
    <b v="1"/>
    <s v="technology/hardware"/>
    <x v="2"/>
    <s v="hardware"/>
    <x v="2030"/>
    <n v="226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n v="508"/>
    <b v="1"/>
    <s v="technology/hardware"/>
    <x v="2"/>
    <s v="hardware"/>
    <x v="2031"/>
    <n v="12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n v="531"/>
    <b v="1"/>
    <s v="technology/hardware"/>
    <x v="2"/>
    <s v="hardware"/>
    <x v="2032"/>
    <n v="304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n v="158"/>
    <b v="1"/>
    <s v="technology/hardware"/>
    <x v="2"/>
    <s v="hardware"/>
    <x v="2033"/>
    <n v="179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n v="508"/>
    <b v="1"/>
    <s v="technology/hardware"/>
    <x v="2"/>
    <s v="hardware"/>
    <x v="2034"/>
    <n v="387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n v="644"/>
    <b v="1"/>
    <s v="technology/hardware"/>
    <x v="2"/>
    <s v="hardware"/>
    <x v="2035"/>
    <n v="211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n v="848"/>
    <b v="1"/>
    <s v="technology/hardware"/>
    <x v="2"/>
    <s v="hardware"/>
    <x v="2036"/>
    <n v="132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n v="429"/>
    <b v="1"/>
    <s v="technology/hardware"/>
    <x v="2"/>
    <s v="hardware"/>
    <x v="2037"/>
    <n v="300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n v="204"/>
    <b v="1"/>
    <s v="technology/hardware"/>
    <x v="2"/>
    <s v="hardware"/>
    <x v="2038"/>
    <n v="421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n v="379"/>
    <b v="1"/>
    <s v="technology/hardware"/>
    <x v="2"/>
    <s v="hardware"/>
    <x v="2039"/>
    <n v="136"/>
    <x v="2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n v="271"/>
    <b v="1"/>
    <s v="technology/hardware"/>
    <x v="2"/>
    <s v="hardware"/>
    <x v="2040"/>
    <n v="248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n v="120"/>
    <b v="1"/>
    <s v="technology/hardware"/>
    <x v="2"/>
    <s v="hardware"/>
    <x v="2041"/>
    <n v="182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n v="140"/>
    <b v="1"/>
    <s v="technology/hardware"/>
    <x v="2"/>
    <s v="hardware"/>
    <x v="2042"/>
    <n v="12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n v="193"/>
    <b v="1"/>
    <s v="technology/hardware"/>
    <x v="2"/>
    <s v="hardware"/>
    <x v="2043"/>
    <n v="506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n v="180"/>
    <b v="1"/>
    <s v="technology/hardware"/>
    <x v="2"/>
    <s v="hardware"/>
    <x v="2044"/>
    <n v="108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n v="263"/>
    <b v="1"/>
    <s v="technology/hardware"/>
    <x v="2"/>
    <s v="hardware"/>
    <x v="2045"/>
    <n v="819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n v="217"/>
    <b v="1"/>
    <s v="technology/hardware"/>
    <x v="2"/>
    <s v="hardware"/>
    <x v="2046"/>
    <n v="121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n v="443"/>
    <b v="1"/>
    <s v="technology/hardware"/>
    <x v="2"/>
    <s v="hardware"/>
    <x v="2047"/>
    <n v="103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n v="1373"/>
    <b v="1"/>
    <s v="technology/hardware"/>
    <x v="2"/>
    <s v="hardware"/>
    <x v="2048"/>
    <n v="148"/>
    <x v="4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n v="742"/>
    <b v="1"/>
    <s v="technology/hardware"/>
    <x v="2"/>
    <s v="hardware"/>
    <x v="2049"/>
    <n v="12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n v="170"/>
    <b v="1"/>
    <s v="technology/hardware"/>
    <x v="2"/>
    <s v="hardware"/>
    <x v="2050"/>
    <n v="473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n v="242"/>
    <b v="1"/>
    <s v="technology/hardware"/>
    <x v="2"/>
    <s v="hardware"/>
    <x v="2051"/>
    <n v="130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n v="541"/>
    <b v="1"/>
    <s v="technology/hardware"/>
    <x v="2"/>
    <s v="hardware"/>
    <x v="2052"/>
    <n v="3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n v="121"/>
    <b v="1"/>
    <s v="technology/hardware"/>
    <x v="2"/>
    <s v="hardware"/>
    <x v="2053"/>
    <n v="10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n v="621"/>
    <b v="1"/>
    <s v="technology/hardware"/>
    <x v="2"/>
    <s v="hardware"/>
    <x v="2054"/>
    <n v="114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n v="101"/>
    <b v="1"/>
    <s v="technology/hardware"/>
    <x v="2"/>
    <s v="hardware"/>
    <x v="2055"/>
    <n v="167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n v="554"/>
    <b v="1"/>
    <s v="technology/hardware"/>
    <x v="2"/>
    <s v="hardware"/>
    <x v="2056"/>
    <n v="153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n v="666"/>
    <b v="1"/>
    <s v="technology/hardware"/>
    <x v="2"/>
    <s v="hardware"/>
    <x v="2057"/>
    <n v="202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n v="410"/>
    <b v="1"/>
    <s v="technology/hardware"/>
    <x v="2"/>
    <s v="hardware"/>
    <x v="2058"/>
    <n v="16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n v="375"/>
    <b v="1"/>
    <s v="technology/hardware"/>
    <x v="2"/>
    <s v="hardware"/>
    <x v="2059"/>
    <n v="143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n v="1364"/>
    <b v="1"/>
    <s v="technology/hardware"/>
    <x v="2"/>
    <s v="hardware"/>
    <x v="2060"/>
    <n v="196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n v="35"/>
    <b v="1"/>
    <s v="technology/hardware"/>
    <x v="2"/>
    <s v="hardware"/>
    <x v="2061"/>
    <n v="108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n v="203"/>
    <b v="1"/>
    <s v="technology/hardware"/>
    <x v="2"/>
    <s v="hardware"/>
    <x v="2062"/>
    <n v="115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n v="49"/>
    <b v="1"/>
    <s v="technology/hardware"/>
    <x v="2"/>
    <s v="hardware"/>
    <x v="2063"/>
    <n v="148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n v="5812"/>
    <b v="1"/>
    <s v="technology/hardware"/>
    <x v="2"/>
    <s v="hardware"/>
    <x v="2064"/>
    <n v="191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n v="1556"/>
    <b v="1"/>
    <s v="technology/hardware"/>
    <x v="2"/>
    <s v="hardware"/>
    <x v="2065"/>
    <n v="19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n v="65"/>
    <b v="1"/>
    <s v="technology/hardware"/>
    <x v="2"/>
    <s v="hardware"/>
    <x v="2066"/>
    <n v="219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n v="10"/>
    <b v="1"/>
    <s v="technology/hardware"/>
    <x v="2"/>
    <s v="hardware"/>
    <x v="2067"/>
    <n v="127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n v="76"/>
    <b v="1"/>
    <s v="technology/hardware"/>
    <x v="2"/>
    <s v="hardware"/>
    <x v="2068"/>
    <n v="10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n v="263"/>
    <b v="1"/>
    <s v="technology/hardware"/>
    <x v="2"/>
    <s v="hardware"/>
    <x v="2069"/>
    <n v="128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n v="1530"/>
    <b v="1"/>
    <s v="technology/hardware"/>
    <x v="2"/>
    <s v="hardware"/>
    <x v="2070"/>
    <n v="317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n v="278"/>
    <b v="1"/>
    <s v="technology/hardware"/>
    <x v="2"/>
    <s v="hardware"/>
    <x v="2071"/>
    <n v="281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n v="350"/>
    <b v="1"/>
    <s v="technology/hardware"/>
    <x v="2"/>
    <s v="hardware"/>
    <x v="2072"/>
    <n v="111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n v="470"/>
    <b v="1"/>
    <s v="technology/hardware"/>
    <x v="2"/>
    <s v="hardware"/>
    <x v="2073"/>
    <n v="153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n v="3"/>
    <b v="1"/>
    <s v="technology/hardware"/>
    <x v="2"/>
    <s v="hardware"/>
    <x v="2074"/>
    <n v="103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n v="8200"/>
    <b v="1"/>
    <s v="technology/hardware"/>
    <x v="2"/>
    <s v="hardware"/>
    <x v="2075"/>
    <n v="1678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n v="8359"/>
    <b v="1"/>
    <s v="technology/hardware"/>
    <x v="2"/>
    <s v="hardware"/>
    <x v="2076"/>
    <n v="543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n v="188"/>
    <b v="1"/>
    <s v="technology/hardware"/>
    <x v="2"/>
    <s v="hardware"/>
    <x v="2077"/>
    <n v="116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n v="48"/>
    <b v="1"/>
    <s v="technology/hardware"/>
    <x v="2"/>
    <s v="hardware"/>
    <x v="2078"/>
    <n v="131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n v="607"/>
    <b v="1"/>
    <s v="technology/hardware"/>
    <x v="2"/>
    <s v="hardware"/>
    <x v="2079"/>
    <n v="288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n v="50"/>
    <b v="1"/>
    <s v="technology/hardware"/>
    <x v="2"/>
    <s v="hardware"/>
    <x v="2080"/>
    <n v="508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n v="55"/>
    <b v="1"/>
    <s v="music/indie rock"/>
    <x v="4"/>
    <s v="indie rock"/>
    <x v="2081"/>
    <n v="115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n v="38"/>
    <b v="1"/>
    <s v="music/indie rock"/>
    <x v="4"/>
    <s v="indie rock"/>
    <x v="2082"/>
    <n v="111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n v="25"/>
    <b v="1"/>
    <s v="music/indie rock"/>
    <x v="4"/>
    <s v="indie rock"/>
    <x v="2083"/>
    <n v="113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n v="46"/>
    <b v="1"/>
    <s v="music/indie rock"/>
    <x v="4"/>
    <s v="indie rock"/>
    <x v="2084"/>
    <n v="108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n v="83"/>
    <b v="1"/>
    <s v="music/indie rock"/>
    <x v="4"/>
    <s v="indie rock"/>
    <x v="2085"/>
    <n v="124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n v="35"/>
    <b v="1"/>
    <s v="music/indie rock"/>
    <x v="4"/>
    <s v="indie rock"/>
    <x v="2086"/>
    <n v="101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n v="25"/>
    <b v="1"/>
    <s v="music/indie rock"/>
    <x v="4"/>
    <s v="indie rock"/>
    <x v="2087"/>
    <n v="104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n v="75"/>
    <b v="1"/>
    <s v="music/indie rock"/>
    <x v="4"/>
    <s v="indie rock"/>
    <x v="2088"/>
    <n v="116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n v="62"/>
    <b v="1"/>
    <s v="music/indie rock"/>
    <x v="4"/>
    <s v="indie rock"/>
    <x v="2089"/>
    <n v="120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n v="160"/>
    <b v="1"/>
    <s v="music/indie rock"/>
    <x v="4"/>
    <s v="indie rock"/>
    <x v="2090"/>
    <n v="1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n v="246"/>
    <b v="1"/>
    <s v="music/indie rock"/>
    <x v="4"/>
    <s v="indie rock"/>
    <x v="2091"/>
    <n v="12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n v="55"/>
    <b v="1"/>
    <s v="music/indie rock"/>
    <x v="4"/>
    <s v="indie rock"/>
    <x v="2092"/>
    <n v="101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n v="23"/>
    <b v="1"/>
    <s v="music/indie rock"/>
    <x v="4"/>
    <s v="indie rock"/>
    <x v="2093"/>
    <n v="10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n v="72"/>
    <b v="1"/>
    <s v="music/indie rock"/>
    <x v="4"/>
    <s v="indie rock"/>
    <x v="2094"/>
    <n v="121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n v="22"/>
    <b v="1"/>
    <s v="music/indie rock"/>
    <x v="4"/>
    <s v="indie rock"/>
    <x v="2095"/>
    <n v="100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n v="14"/>
    <b v="1"/>
    <s v="music/indie rock"/>
    <x v="4"/>
    <s v="indie rock"/>
    <x v="2096"/>
    <n v="102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n v="38"/>
    <b v="1"/>
    <s v="music/indie rock"/>
    <x v="4"/>
    <s v="indie rock"/>
    <x v="2097"/>
    <n v="100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n v="32"/>
    <b v="1"/>
    <s v="music/indie rock"/>
    <x v="4"/>
    <s v="indie rock"/>
    <x v="2098"/>
    <n v="100"/>
    <x v="5"/>
  </r>
  <r>
    <n v="2099"/>
    <s v="Roosevelt Died."/>
    <s v="Our tour van died, we need help!"/>
    <x v="9"/>
    <n v="3971"/>
    <x v="0"/>
    <s v="US"/>
    <s v="USD"/>
    <n v="1435808400"/>
    <x v="2099"/>
    <b v="0"/>
    <n v="63"/>
    <b v="1"/>
    <s v="music/indie rock"/>
    <x v="4"/>
    <s v="indie rock"/>
    <x v="2099"/>
    <n v="132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n v="27"/>
    <b v="1"/>
    <s v="music/indie rock"/>
    <x v="4"/>
    <s v="indie rock"/>
    <x v="2100"/>
    <n v="137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n v="44"/>
    <b v="1"/>
    <s v="music/indie rock"/>
    <x v="4"/>
    <s v="indie rock"/>
    <x v="2101"/>
    <n v="113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n v="38"/>
    <b v="1"/>
    <s v="music/indie rock"/>
    <x v="4"/>
    <s v="indie rock"/>
    <x v="2102"/>
    <n v="136"/>
    <x v="6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n v="115"/>
    <b v="1"/>
    <s v="music/indie rock"/>
    <x v="4"/>
    <s v="indie rock"/>
    <x v="2103"/>
    <n v="146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n v="37"/>
    <b v="1"/>
    <s v="music/indie rock"/>
    <x v="4"/>
    <s v="indie rock"/>
    <x v="2104"/>
    <n v="130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n v="99"/>
    <b v="1"/>
    <s v="music/indie rock"/>
    <x v="4"/>
    <s v="indie rock"/>
    <x v="2105"/>
    <n v="25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n v="44"/>
    <b v="1"/>
    <s v="music/indie rock"/>
    <x v="4"/>
    <s v="indie rock"/>
    <x v="2106"/>
    <n v="107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n v="58"/>
    <b v="1"/>
    <s v="music/indie rock"/>
    <x v="4"/>
    <s v="indie rock"/>
    <x v="2107"/>
    <n v="108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n v="191"/>
    <b v="1"/>
    <s v="music/indie rock"/>
    <x v="4"/>
    <s v="indie rock"/>
    <x v="2108"/>
    <n v="107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n v="40"/>
    <b v="1"/>
    <s v="music/indie rock"/>
    <x v="4"/>
    <s v="indie rock"/>
    <x v="2109"/>
    <n v="107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n v="38"/>
    <b v="1"/>
    <s v="music/indie rock"/>
    <x v="4"/>
    <s v="indie rock"/>
    <x v="2110"/>
    <n v="1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n v="39"/>
    <b v="1"/>
    <s v="music/indie rock"/>
    <x v="4"/>
    <s v="indie rock"/>
    <x v="2111"/>
    <n v="107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n v="11"/>
    <b v="1"/>
    <s v="music/indie rock"/>
    <x v="4"/>
    <s v="indie rock"/>
    <x v="2112"/>
    <n v="100"/>
    <x v="4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n v="107"/>
    <b v="1"/>
    <s v="music/indie rock"/>
    <x v="4"/>
    <s v="indie rock"/>
    <x v="2113"/>
    <n v="105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n v="147"/>
    <b v="1"/>
    <s v="music/indie rock"/>
    <x v="4"/>
    <s v="indie rock"/>
    <x v="2114"/>
    <n v="105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n v="36"/>
    <b v="1"/>
    <s v="music/indie rock"/>
    <x v="4"/>
    <s v="indie rock"/>
    <x v="2115"/>
    <n v="226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n v="92"/>
    <b v="1"/>
    <s v="music/indie rock"/>
    <x v="4"/>
    <s v="indie rock"/>
    <x v="2116"/>
    <n v="101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n v="35"/>
    <b v="1"/>
    <s v="music/indie rock"/>
    <x v="4"/>
    <s v="indie rock"/>
    <x v="2117"/>
    <n v="148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n v="17"/>
    <b v="1"/>
    <s v="music/indie rock"/>
    <x v="4"/>
    <s v="indie rock"/>
    <x v="2118"/>
    <n v="135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n v="22"/>
    <b v="1"/>
    <s v="music/indie rock"/>
    <x v="4"/>
    <s v="indie rock"/>
    <x v="2119"/>
    <n v="101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n v="69"/>
    <b v="1"/>
    <s v="music/indie rock"/>
    <x v="4"/>
    <s v="indie rock"/>
    <x v="2120"/>
    <n v="101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n v="10"/>
    <b v="0"/>
    <s v="games/video games"/>
    <x v="6"/>
    <s v="video games"/>
    <x v="2121"/>
    <n v="1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n v="3"/>
    <b v="0"/>
    <s v="games/video games"/>
    <x v="6"/>
    <s v="video games"/>
    <x v="2122"/>
    <n v="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n v="5"/>
    <b v="0"/>
    <s v="games/video games"/>
    <x v="6"/>
    <s v="video games"/>
    <x v="2123"/>
    <n v="10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n v="5"/>
    <b v="0"/>
    <s v="games/video games"/>
    <x v="6"/>
    <s v="video games"/>
    <x v="2124"/>
    <n v="1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n v="27"/>
    <b v="0"/>
    <s v="games/video games"/>
    <x v="6"/>
    <s v="video games"/>
    <x v="2125"/>
    <n v="1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n v="2"/>
    <b v="0"/>
    <s v="games/video games"/>
    <x v="6"/>
    <s v="video games"/>
    <x v="2126"/>
    <n v="0"/>
    <x v="3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n v="236"/>
    <b v="0"/>
    <s v="games/video games"/>
    <x v="6"/>
    <s v="video games"/>
    <x v="2127"/>
    <n v="29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n v="1"/>
    <b v="0"/>
    <s v="games/video games"/>
    <x v="6"/>
    <s v="video games"/>
    <x v="2128"/>
    <n v="0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n v="12"/>
    <b v="0"/>
    <s v="games/video games"/>
    <x v="6"/>
    <s v="video games"/>
    <x v="2129"/>
    <n v="12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n v="4"/>
    <b v="0"/>
    <s v="games/video games"/>
    <x v="6"/>
    <s v="video games"/>
    <x v="2130"/>
    <n v="0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n v="3"/>
    <b v="0"/>
    <s v="games/video games"/>
    <x v="6"/>
    <s v="video games"/>
    <x v="2131"/>
    <n v="5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n v="99"/>
    <b v="0"/>
    <s v="games/video games"/>
    <x v="6"/>
    <s v="video games"/>
    <x v="2132"/>
    <n v="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n v="3"/>
    <b v="0"/>
    <s v="games/video games"/>
    <x v="6"/>
    <s v="video games"/>
    <x v="2133"/>
    <n v="2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n v="3"/>
    <b v="0"/>
    <s v="games/video games"/>
    <x v="6"/>
    <s v="video games"/>
    <x v="2134"/>
    <n v="2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n v="22"/>
    <b v="0"/>
    <s v="games/video games"/>
    <x v="6"/>
    <s v="video games"/>
    <x v="2135"/>
    <n v="10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n v="4"/>
    <b v="0"/>
    <s v="games/video games"/>
    <x v="6"/>
    <s v="video games"/>
    <x v="2136"/>
    <n v="0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n v="534"/>
    <b v="0"/>
    <s v="games/video games"/>
    <x v="6"/>
    <s v="video games"/>
    <x v="2137"/>
    <n v="28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n v="12"/>
    <b v="0"/>
    <s v="games/video games"/>
    <x v="6"/>
    <s v="video games"/>
    <x v="2138"/>
    <n v="13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n v="56"/>
    <b v="0"/>
    <s v="games/video games"/>
    <x v="6"/>
    <s v="video games"/>
    <x v="2139"/>
    <n v="5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n v="11"/>
    <b v="0"/>
    <s v="games/video games"/>
    <x v="6"/>
    <s v="video games"/>
    <x v="2140"/>
    <n v="0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n v="0"/>
    <b v="0"/>
    <s v="games/video games"/>
    <x v="6"/>
    <s v="video games"/>
    <x v="2141"/>
    <n v="0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n v="12"/>
    <b v="0"/>
    <s v="games/video games"/>
    <x v="6"/>
    <s v="video games"/>
    <x v="2142"/>
    <n v="6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n v="5"/>
    <b v="0"/>
    <s v="games/video games"/>
    <x v="6"/>
    <s v="video games"/>
    <x v="2143"/>
    <n v="11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n v="24"/>
    <b v="0"/>
    <s v="games/video games"/>
    <x v="6"/>
    <s v="video games"/>
    <x v="2144"/>
    <n v="2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n v="89"/>
    <b v="0"/>
    <s v="games/video games"/>
    <x v="6"/>
    <s v="video games"/>
    <x v="2145"/>
    <n v="30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n v="1"/>
    <b v="0"/>
    <s v="games/video games"/>
    <x v="6"/>
    <s v="video games"/>
    <x v="2146"/>
    <n v="0"/>
    <x v="2"/>
  </r>
  <r>
    <n v="2147"/>
    <s v="Johnny Rocketfingers 3"/>
    <s v="A Point and Click Adventure on Steroids."/>
    <x v="303"/>
    <n v="2716"/>
    <x v="2"/>
    <s v="US"/>
    <s v="USD"/>
    <n v="1416125148"/>
    <x v="2147"/>
    <b v="0"/>
    <n v="55"/>
    <b v="0"/>
    <s v="games/video games"/>
    <x v="6"/>
    <s v="video games"/>
    <x v="2147"/>
    <n v="1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n v="2"/>
    <b v="0"/>
    <s v="games/video games"/>
    <x v="6"/>
    <s v="video games"/>
    <x v="2148"/>
    <n v="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n v="0"/>
    <b v="0"/>
    <s v="games/video games"/>
    <x v="6"/>
    <s v="video games"/>
    <x v="2149"/>
    <n v="0"/>
    <x v="7"/>
  </r>
  <r>
    <n v="2150"/>
    <s v="The Unknown Door"/>
    <s v="A pixel styled open world detective game."/>
    <x v="63"/>
    <n v="405"/>
    <x v="2"/>
    <s v="NO"/>
    <s v="NOK"/>
    <n v="1468392599"/>
    <x v="2150"/>
    <b v="0"/>
    <n v="4"/>
    <b v="0"/>
    <s v="games/video games"/>
    <x v="6"/>
    <s v="video games"/>
    <x v="2150"/>
    <n v="1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n v="6"/>
    <b v="0"/>
    <s v="games/video games"/>
    <x v="6"/>
    <s v="video games"/>
    <x v="2151"/>
    <n v="0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n v="4"/>
    <b v="0"/>
    <s v="games/video games"/>
    <x v="6"/>
    <s v="video games"/>
    <x v="2152"/>
    <n v="0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n v="4"/>
    <b v="0"/>
    <s v="games/video games"/>
    <x v="6"/>
    <s v="video games"/>
    <x v="2153"/>
    <n v="0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n v="2"/>
    <b v="0"/>
    <s v="games/video games"/>
    <x v="6"/>
    <s v="video games"/>
    <x v="2154"/>
    <n v="1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n v="5"/>
    <b v="0"/>
    <s v="games/video games"/>
    <x v="6"/>
    <s v="video games"/>
    <x v="2155"/>
    <n v="2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n v="83"/>
    <b v="0"/>
    <s v="games/video games"/>
    <x v="6"/>
    <s v="video games"/>
    <x v="2156"/>
    <n v="3"/>
    <x v="4"/>
  </r>
  <r>
    <n v="2157"/>
    <s v="Nin"/>
    <s v="Gamers and 90's fans unite in this small tale of epic proportions!"/>
    <x v="96"/>
    <n v="21144"/>
    <x v="2"/>
    <s v="US"/>
    <s v="USD"/>
    <n v="1482479940"/>
    <x v="2157"/>
    <b v="0"/>
    <n v="57"/>
    <b v="0"/>
    <s v="games/video games"/>
    <x v="6"/>
    <s v="video games"/>
    <x v="2157"/>
    <n v="28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n v="311"/>
    <b v="0"/>
    <s v="games/video games"/>
    <x v="6"/>
    <s v="video games"/>
    <x v="2158"/>
    <n v="7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n v="2"/>
    <b v="0"/>
    <s v="games/video games"/>
    <x v="6"/>
    <s v="video games"/>
    <x v="2159"/>
    <n v="1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n v="16"/>
    <b v="0"/>
    <s v="games/video games"/>
    <x v="6"/>
    <s v="video games"/>
    <x v="2160"/>
    <n v="1"/>
    <x v="5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n v="13"/>
    <b v="1"/>
    <s v="music/rock"/>
    <x v="4"/>
    <s v="rock"/>
    <x v="2161"/>
    <n v="116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n v="58"/>
    <b v="1"/>
    <s v="music/rock"/>
    <x v="4"/>
    <s v="rock"/>
    <x v="2162"/>
    <n v="112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n v="44"/>
    <b v="1"/>
    <s v="music/rock"/>
    <x v="4"/>
    <s v="rock"/>
    <x v="2163"/>
    <n v="132"/>
    <x v="0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n v="83"/>
    <b v="1"/>
    <s v="music/rock"/>
    <x v="4"/>
    <s v="rock"/>
    <x v="2164"/>
    <n v="103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n v="117"/>
    <b v="1"/>
    <s v="music/rock"/>
    <x v="4"/>
    <s v="rock"/>
    <x v="2165"/>
    <n v="139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n v="32"/>
    <b v="1"/>
    <s v="music/rock"/>
    <x v="4"/>
    <s v="rock"/>
    <x v="2166"/>
    <n v="147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n v="8"/>
    <b v="1"/>
    <s v="music/rock"/>
    <x v="4"/>
    <s v="rock"/>
    <x v="2167"/>
    <n v="120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n v="340"/>
    <b v="1"/>
    <s v="music/rock"/>
    <x v="4"/>
    <s v="rock"/>
    <x v="2168"/>
    <n v="122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n v="7"/>
    <b v="1"/>
    <s v="music/rock"/>
    <x v="4"/>
    <s v="rock"/>
    <x v="2169"/>
    <n v="100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n v="19"/>
    <b v="1"/>
    <s v="music/rock"/>
    <x v="4"/>
    <s v="rock"/>
    <x v="2170"/>
    <n v="181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n v="47"/>
    <b v="1"/>
    <s v="music/rock"/>
    <x v="4"/>
    <s v="rock"/>
    <x v="2171"/>
    <n v="106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n v="13"/>
    <b v="1"/>
    <s v="music/rock"/>
    <x v="4"/>
    <s v="rock"/>
    <x v="2172"/>
    <n v="10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n v="90"/>
    <b v="1"/>
    <s v="music/rock"/>
    <x v="4"/>
    <s v="rock"/>
    <x v="2173"/>
    <n v="127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n v="63"/>
    <b v="1"/>
    <s v="music/rock"/>
    <x v="4"/>
    <s v="rock"/>
    <x v="2174"/>
    <n v="103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n v="26"/>
    <b v="1"/>
    <s v="music/rock"/>
    <x v="4"/>
    <s v="rock"/>
    <x v="2175"/>
    <n v="250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n v="71"/>
    <b v="1"/>
    <s v="music/rock"/>
    <x v="4"/>
    <s v="rock"/>
    <x v="2176"/>
    <n v="126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n v="38"/>
    <b v="1"/>
    <s v="music/rock"/>
    <x v="4"/>
    <s v="rock"/>
    <x v="2177"/>
    <n v="100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n v="859"/>
    <b v="1"/>
    <s v="music/rock"/>
    <x v="4"/>
    <s v="rock"/>
    <x v="2178"/>
    <n v="139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n v="21"/>
    <b v="1"/>
    <s v="music/rock"/>
    <x v="4"/>
    <s v="rock"/>
    <x v="2179"/>
    <n v="161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n v="78"/>
    <b v="1"/>
    <s v="music/rock"/>
    <x v="4"/>
    <s v="rock"/>
    <x v="2180"/>
    <n v="107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n v="53"/>
    <b v="1"/>
    <s v="games/tabletop games"/>
    <x v="6"/>
    <s v="tabletop games"/>
    <x v="2181"/>
    <n v="153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n v="356"/>
    <b v="1"/>
    <s v="games/tabletop games"/>
    <x v="6"/>
    <s v="tabletop games"/>
    <x v="2182"/>
    <n v="524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n v="279"/>
    <b v="1"/>
    <s v="games/tabletop games"/>
    <x v="6"/>
    <s v="tabletop games"/>
    <x v="2183"/>
    <n v="489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n v="266"/>
    <b v="1"/>
    <s v="games/tabletop games"/>
    <x v="6"/>
    <s v="tabletop games"/>
    <x v="2184"/>
    <n v="285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n v="623"/>
    <b v="1"/>
    <s v="games/tabletop games"/>
    <x v="6"/>
    <s v="tabletop games"/>
    <x v="2185"/>
    <n v="1857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n v="392"/>
    <b v="1"/>
    <s v="games/tabletop games"/>
    <x v="6"/>
    <s v="tabletop games"/>
    <x v="2186"/>
    <n v="11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n v="3562"/>
    <b v="1"/>
    <s v="games/tabletop games"/>
    <x v="6"/>
    <s v="tabletop games"/>
    <x v="2187"/>
    <n v="1015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n v="514"/>
    <b v="1"/>
    <s v="games/tabletop games"/>
    <x v="6"/>
    <s v="tabletop games"/>
    <x v="2188"/>
    <n v="412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n v="88"/>
    <b v="1"/>
    <s v="games/tabletop games"/>
    <x v="6"/>
    <s v="tabletop games"/>
    <x v="2189"/>
    <n v="503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n v="537"/>
    <b v="1"/>
    <s v="games/tabletop games"/>
    <x v="6"/>
    <s v="tabletop games"/>
    <x v="2190"/>
    <n v="185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n v="25"/>
    <b v="1"/>
    <s v="games/tabletop games"/>
    <x v="6"/>
    <s v="tabletop games"/>
    <x v="2191"/>
    <n v="120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n v="3238"/>
    <b v="1"/>
    <s v="games/tabletop games"/>
    <x v="6"/>
    <s v="tabletop games"/>
    <x v="2192"/>
    <n v="1081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n v="897"/>
    <b v="1"/>
    <s v="games/tabletop games"/>
    <x v="6"/>
    <s v="tabletop games"/>
    <x v="2193"/>
    <n v="452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n v="878"/>
    <b v="1"/>
    <s v="games/tabletop games"/>
    <x v="6"/>
    <s v="tabletop games"/>
    <x v="2194"/>
    <n v="537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n v="115"/>
    <b v="1"/>
    <s v="games/tabletop games"/>
    <x v="6"/>
    <s v="tabletop games"/>
    <x v="2195"/>
    <n v="120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n v="234"/>
    <b v="1"/>
    <s v="games/tabletop games"/>
    <x v="6"/>
    <s v="tabletop games"/>
    <x v="2196"/>
    <n v="114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n v="4330"/>
    <b v="1"/>
    <s v="games/tabletop games"/>
    <x v="6"/>
    <s v="tabletop games"/>
    <x v="2197"/>
    <n v="951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n v="651"/>
    <b v="1"/>
    <s v="games/tabletop games"/>
    <x v="6"/>
    <s v="tabletop games"/>
    <x v="2198"/>
    <n v="133"/>
    <x v="0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n v="251"/>
    <b v="1"/>
    <s v="games/tabletop games"/>
    <x v="6"/>
    <s v="tabletop games"/>
    <x v="2199"/>
    <n v="147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n v="263"/>
    <b v="1"/>
    <s v="games/tabletop games"/>
    <x v="6"/>
    <s v="tabletop games"/>
    <x v="2200"/>
    <n v="542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n v="28"/>
    <b v="1"/>
    <s v="music/electronic music"/>
    <x v="4"/>
    <s v="electronic music"/>
    <x v="2201"/>
    <n v="383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n v="721"/>
    <b v="1"/>
    <s v="music/electronic music"/>
    <x v="4"/>
    <s v="electronic music"/>
    <x v="2202"/>
    <n v="704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n v="50"/>
    <b v="1"/>
    <s v="music/electronic music"/>
    <x v="4"/>
    <s v="electronic music"/>
    <x v="2203"/>
    <n v="110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n v="73"/>
    <b v="1"/>
    <s v="music/electronic music"/>
    <x v="4"/>
    <s v="electronic music"/>
    <x v="2204"/>
    <n v="133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n v="27"/>
    <b v="1"/>
    <s v="music/electronic music"/>
    <x v="4"/>
    <s v="electronic music"/>
    <x v="2205"/>
    <n v="152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n v="34"/>
    <b v="1"/>
    <s v="music/electronic music"/>
    <x v="4"/>
    <s v="electronic music"/>
    <x v="2206"/>
    <n v="103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n v="7"/>
    <b v="1"/>
    <s v="music/electronic music"/>
    <x v="4"/>
    <s v="electronic music"/>
    <x v="2207"/>
    <n v="100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n v="24"/>
    <b v="1"/>
    <s v="music/electronic music"/>
    <x v="4"/>
    <s v="electronic music"/>
    <x v="2208"/>
    <n v="102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n v="15"/>
    <b v="1"/>
    <s v="music/electronic music"/>
    <x v="4"/>
    <s v="electronic music"/>
    <x v="2209"/>
    <n v="151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n v="72"/>
    <b v="1"/>
    <s v="music/electronic music"/>
    <x v="4"/>
    <s v="electronic music"/>
    <x v="2210"/>
    <n v="111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n v="120"/>
    <b v="1"/>
    <s v="music/electronic music"/>
    <x v="4"/>
    <s v="electronic music"/>
    <x v="2211"/>
    <n v="196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n v="123"/>
    <b v="1"/>
    <s v="music/electronic music"/>
    <x v="4"/>
    <s v="electronic music"/>
    <x v="2212"/>
    <n v="114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n v="1"/>
    <b v="1"/>
    <s v="music/electronic music"/>
    <x v="4"/>
    <s v="electronic music"/>
    <x v="2213"/>
    <n v="200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n v="24"/>
    <b v="1"/>
    <s v="music/electronic music"/>
    <x v="4"/>
    <s v="electronic music"/>
    <x v="2214"/>
    <n v="293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n v="33"/>
    <b v="1"/>
    <s v="music/electronic music"/>
    <x v="4"/>
    <s v="electronic music"/>
    <x v="2215"/>
    <n v="156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n v="14"/>
    <b v="1"/>
    <s v="music/electronic music"/>
    <x v="4"/>
    <s v="electronic music"/>
    <x v="2216"/>
    <n v="106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n v="9"/>
    <b v="1"/>
    <s v="music/electronic music"/>
    <x v="4"/>
    <s v="electronic music"/>
    <x v="2217"/>
    <n v="101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n v="76"/>
    <b v="1"/>
    <s v="music/electronic music"/>
    <x v="4"/>
    <s v="electronic music"/>
    <x v="2218"/>
    <n v="123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n v="19"/>
    <b v="1"/>
    <s v="music/electronic music"/>
    <x v="4"/>
    <s v="electronic music"/>
    <x v="2219"/>
    <n v="102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n v="69"/>
    <b v="1"/>
    <s v="music/electronic music"/>
    <x v="4"/>
    <s v="electronic music"/>
    <x v="2220"/>
    <n v="101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n v="218"/>
    <b v="1"/>
    <s v="games/tabletop games"/>
    <x v="6"/>
    <s v="tabletop games"/>
    <x v="2221"/>
    <n v="108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n v="30"/>
    <b v="1"/>
    <s v="games/tabletop games"/>
    <x v="6"/>
    <s v="tabletop games"/>
    <x v="2222"/>
    <n v="163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n v="100"/>
    <b v="1"/>
    <s v="games/tabletop games"/>
    <x v="6"/>
    <s v="tabletop games"/>
    <x v="2223"/>
    <n v="106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n v="296"/>
    <b v="1"/>
    <s v="games/tabletop games"/>
    <x v="6"/>
    <s v="tabletop games"/>
    <x v="2224"/>
    <n v="243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n v="1204"/>
    <b v="1"/>
    <s v="games/tabletop games"/>
    <x v="6"/>
    <s v="tabletop games"/>
    <x v="2225"/>
    <n v="94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n v="321"/>
    <b v="1"/>
    <s v="games/tabletop games"/>
    <x v="6"/>
    <s v="tabletop games"/>
    <x v="2226"/>
    <n v="108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n v="301"/>
    <b v="1"/>
    <s v="games/tabletop games"/>
    <x v="6"/>
    <s v="tabletop games"/>
    <x v="2227"/>
    <n v="15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n v="144"/>
    <b v="1"/>
    <s v="games/tabletop games"/>
    <x v="6"/>
    <s v="tabletop games"/>
    <x v="2228"/>
    <n v="1174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n v="539"/>
    <b v="1"/>
    <s v="games/tabletop games"/>
    <x v="6"/>
    <s v="tabletop games"/>
    <x v="2229"/>
    <n v="171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n v="498"/>
    <b v="1"/>
    <s v="games/tabletop games"/>
    <x v="6"/>
    <s v="tabletop games"/>
    <x v="2230"/>
    <n v="126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n v="1113"/>
    <b v="1"/>
    <s v="games/tabletop games"/>
    <x v="6"/>
    <s v="tabletop games"/>
    <x v="2231"/>
    <n v="1212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n v="988"/>
    <b v="1"/>
    <s v="games/tabletop games"/>
    <x v="6"/>
    <s v="tabletop games"/>
    <x v="2232"/>
    <n v="496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n v="391"/>
    <b v="1"/>
    <s v="games/tabletop games"/>
    <x v="6"/>
    <s v="tabletop games"/>
    <x v="2233"/>
    <n v="332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n v="28"/>
    <b v="1"/>
    <s v="games/tabletop games"/>
    <x v="6"/>
    <s v="tabletop games"/>
    <x v="2234"/>
    <n v="1165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n v="147"/>
    <b v="1"/>
    <s v="games/tabletop games"/>
    <x v="6"/>
    <s v="tabletop games"/>
    <x v="2235"/>
    <n v="153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n v="680"/>
    <b v="1"/>
    <s v="games/tabletop games"/>
    <x v="6"/>
    <s v="tabletop games"/>
    <x v="2236"/>
    <n v="537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n v="983"/>
    <b v="1"/>
    <s v="games/tabletop games"/>
    <x v="6"/>
    <s v="tabletop games"/>
    <x v="2237"/>
    <n v="353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n v="79"/>
    <b v="1"/>
    <s v="games/tabletop games"/>
    <x v="6"/>
    <s v="tabletop games"/>
    <x v="2238"/>
    <n v="137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n v="426"/>
    <b v="1"/>
    <s v="games/tabletop games"/>
    <x v="6"/>
    <s v="tabletop games"/>
    <x v="2239"/>
    <n v="128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n v="96"/>
    <b v="1"/>
    <s v="games/tabletop games"/>
    <x v="6"/>
    <s v="tabletop games"/>
    <x v="2240"/>
    <n v="271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n v="163"/>
    <b v="1"/>
    <s v="games/tabletop games"/>
    <x v="6"/>
    <s v="tabletop games"/>
    <x v="2241"/>
    <n v="806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n v="2525"/>
    <b v="1"/>
    <s v="games/tabletop games"/>
    <x v="6"/>
    <s v="tabletop games"/>
    <x v="2242"/>
    <n v="136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n v="2035"/>
    <b v="1"/>
    <s v="games/tabletop games"/>
    <x v="6"/>
    <s v="tabletop games"/>
    <x v="2243"/>
    <n v="93025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n v="290"/>
    <b v="1"/>
    <s v="games/tabletop games"/>
    <x v="6"/>
    <s v="tabletop games"/>
    <x v="2244"/>
    <n v="377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n v="1980"/>
    <b v="1"/>
    <s v="games/tabletop games"/>
    <x v="6"/>
    <s v="tabletop games"/>
    <x v="2245"/>
    <n v="2647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n v="57"/>
    <b v="1"/>
    <s v="games/tabletop games"/>
    <x v="6"/>
    <s v="tabletop games"/>
    <x v="2246"/>
    <n v="100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n v="380"/>
    <b v="1"/>
    <s v="games/tabletop games"/>
    <x v="6"/>
    <s v="tabletop games"/>
    <x v="2247"/>
    <n v="104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n v="128"/>
    <b v="1"/>
    <s v="games/tabletop games"/>
    <x v="6"/>
    <s v="tabletop games"/>
    <x v="2248"/>
    <n v="107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n v="180"/>
    <b v="1"/>
    <s v="games/tabletop games"/>
    <x v="6"/>
    <s v="tabletop games"/>
    <x v="2249"/>
    <n v="169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n v="571"/>
    <b v="1"/>
    <s v="games/tabletop games"/>
    <x v="6"/>
    <s v="tabletop games"/>
    <x v="2250"/>
    <n v="975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n v="480"/>
    <b v="1"/>
    <s v="games/tabletop games"/>
    <x v="6"/>
    <s v="tabletop games"/>
    <x v="2251"/>
    <n v="134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n v="249"/>
    <b v="1"/>
    <s v="games/tabletop games"/>
    <x v="6"/>
    <s v="tabletop games"/>
    <x v="2252"/>
    <n v="272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n v="84"/>
    <b v="1"/>
    <s v="games/tabletop games"/>
    <x v="6"/>
    <s v="tabletop games"/>
    <x v="2253"/>
    <n v="113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n v="197"/>
    <b v="1"/>
    <s v="games/tabletop games"/>
    <x v="6"/>
    <s v="tabletop games"/>
    <x v="2254"/>
    <n v="460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n v="271"/>
    <b v="1"/>
    <s v="games/tabletop games"/>
    <x v="6"/>
    <s v="tabletop games"/>
    <x v="2255"/>
    <n v="287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n v="50"/>
    <b v="1"/>
    <s v="games/tabletop games"/>
    <x v="6"/>
    <s v="tabletop games"/>
    <x v="2256"/>
    <n v="223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n v="169"/>
    <b v="1"/>
    <s v="games/tabletop games"/>
    <x v="6"/>
    <s v="tabletop games"/>
    <x v="2257"/>
    <n v="636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n v="205"/>
    <b v="1"/>
    <s v="games/tabletop games"/>
    <x v="6"/>
    <s v="tabletop games"/>
    <x v="2258"/>
    <n v="147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n v="206"/>
    <b v="1"/>
    <s v="games/tabletop games"/>
    <x v="6"/>
    <s v="tabletop games"/>
    <x v="2259"/>
    <n v="1867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n v="84"/>
    <b v="1"/>
    <s v="games/tabletop games"/>
    <x v="6"/>
    <s v="tabletop games"/>
    <x v="2260"/>
    <n v="327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n v="210"/>
    <b v="1"/>
    <s v="games/tabletop games"/>
    <x v="6"/>
    <s v="tabletop games"/>
    <x v="2261"/>
    <n v="780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n v="181"/>
    <b v="1"/>
    <s v="games/tabletop games"/>
    <x v="6"/>
    <s v="tabletop games"/>
    <x v="2262"/>
    <n v="154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n v="60"/>
    <b v="1"/>
    <s v="games/tabletop games"/>
    <x v="6"/>
    <s v="tabletop games"/>
    <x v="2263"/>
    <n v="116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n v="445"/>
    <b v="1"/>
    <s v="games/tabletop games"/>
    <x v="6"/>
    <s v="tabletop games"/>
    <x v="2264"/>
    <n v="18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n v="17"/>
    <b v="1"/>
    <s v="games/tabletop games"/>
    <x v="6"/>
    <s v="tabletop games"/>
    <x v="2265"/>
    <n v="299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n v="194"/>
    <b v="1"/>
    <s v="games/tabletop games"/>
    <x v="6"/>
    <s v="tabletop games"/>
    <x v="2266"/>
    <n v="32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n v="404"/>
    <b v="1"/>
    <s v="games/tabletop games"/>
    <x v="6"/>
    <s v="tabletop games"/>
    <x v="2267"/>
    <n v="381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n v="194"/>
    <b v="1"/>
    <s v="games/tabletop games"/>
    <x v="6"/>
    <s v="tabletop games"/>
    <x v="2268"/>
    <n v="103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n v="902"/>
    <b v="1"/>
    <s v="games/tabletop games"/>
    <x v="6"/>
    <s v="tabletop games"/>
    <x v="2269"/>
    <n v="1802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n v="1670"/>
    <b v="1"/>
    <s v="games/tabletop games"/>
    <x v="6"/>
    <s v="tabletop games"/>
    <x v="2270"/>
    <n v="72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n v="1328"/>
    <b v="1"/>
    <s v="games/tabletop games"/>
    <x v="6"/>
    <s v="tabletop games"/>
    <x v="2271"/>
    <n v="283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n v="944"/>
    <b v="1"/>
    <s v="games/tabletop games"/>
    <x v="6"/>
    <s v="tabletop games"/>
    <x v="2272"/>
    <n v="1357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n v="147"/>
    <b v="1"/>
    <s v="games/tabletop games"/>
    <x v="6"/>
    <s v="tabletop games"/>
    <x v="2273"/>
    <n v="220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n v="99"/>
    <b v="1"/>
    <s v="games/tabletop games"/>
    <x v="6"/>
    <s v="tabletop games"/>
    <x v="2274"/>
    <n v="120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n v="79"/>
    <b v="1"/>
    <s v="games/tabletop games"/>
    <x v="6"/>
    <s v="tabletop games"/>
    <x v="2275"/>
    <n v="408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n v="75"/>
    <b v="1"/>
    <s v="games/tabletop games"/>
    <x v="6"/>
    <s v="tabletop games"/>
    <x v="2276"/>
    <n v="106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n v="207"/>
    <b v="1"/>
    <s v="games/tabletop games"/>
    <x v="6"/>
    <s v="tabletop games"/>
    <x v="2277"/>
    <n v="141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n v="102"/>
    <b v="1"/>
    <s v="games/tabletop games"/>
    <x v="6"/>
    <s v="tabletop games"/>
    <x v="2278"/>
    <n v="271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n v="32"/>
    <b v="1"/>
    <s v="games/tabletop games"/>
    <x v="6"/>
    <s v="tabletop games"/>
    <x v="2279"/>
    <n v="154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n v="480"/>
    <b v="1"/>
    <s v="games/tabletop games"/>
    <x v="6"/>
    <s v="tabletop games"/>
    <x v="2280"/>
    <n v="404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n v="11"/>
    <b v="1"/>
    <s v="music/rock"/>
    <x v="4"/>
    <s v="rock"/>
    <x v="2281"/>
    <n v="185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n v="12"/>
    <b v="1"/>
    <s v="music/rock"/>
    <x v="4"/>
    <s v="rock"/>
    <x v="2282"/>
    <n v="18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n v="48"/>
    <b v="1"/>
    <s v="music/rock"/>
    <x v="4"/>
    <s v="rock"/>
    <x v="2283"/>
    <n v="101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n v="59"/>
    <b v="1"/>
    <s v="music/rock"/>
    <x v="4"/>
    <s v="rock"/>
    <x v="2284"/>
    <n v="106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n v="79"/>
    <b v="1"/>
    <s v="music/rock"/>
    <x v="4"/>
    <s v="rock"/>
    <x v="2285"/>
    <n v="121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n v="14"/>
    <b v="1"/>
    <s v="music/rock"/>
    <x v="4"/>
    <s v="rock"/>
    <x v="2286"/>
    <n v="1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n v="106"/>
    <b v="1"/>
    <s v="music/rock"/>
    <x v="4"/>
    <s v="rock"/>
    <x v="2287"/>
    <n v="12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n v="25"/>
    <b v="1"/>
    <s v="music/rock"/>
    <x v="4"/>
    <s v="rock"/>
    <x v="2288"/>
    <n v="1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n v="25"/>
    <b v="1"/>
    <s v="music/rock"/>
    <x v="4"/>
    <s v="rock"/>
    <x v="2289"/>
    <n v="107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n v="29"/>
    <b v="1"/>
    <s v="music/rock"/>
    <x v="4"/>
    <s v="rock"/>
    <x v="2290"/>
    <n v="104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n v="43"/>
    <b v="1"/>
    <s v="music/rock"/>
    <x v="4"/>
    <s v="rock"/>
    <x v="2291"/>
    <n v="173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n v="46"/>
    <b v="1"/>
    <s v="music/rock"/>
    <x v="4"/>
    <s v="rock"/>
    <x v="2292"/>
    <n v="107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n v="27"/>
    <b v="1"/>
    <s v="music/rock"/>
    <x v="4"/>
    <s v="rock"/>
    <x v="2293"/>
    <n v="108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n v="112"/>
    <b v="1"/>
    <s v="music/rock"/>
    <x v="4"/>
    <s v="rock"/>
    <x v="2294"/>
    <n v="146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n v="34"/>
    <b v="1"/>
    <s v="music/rock"/>
    <x v="4"/>
    <s v="rock"/>
    <x v="2295"/>
    <n v="125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n v="145"/>
    <b v="1"/>
    <s v="music/rock"/>
    <x v="4"/>
    <s v="rock"/>
    <x v="2296"/>
    <n v="149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n v="19"/>
    <b v="1"/>
    <s v="music/rock"/>
    <x v="4"/>
    <s v="rock"/>
    <x v="2297"/>
    <n v="101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n v="288"/>
    <b v="1"/>
    <s v="music/rock"/>
    <x v="4"/>
    <s v="rock"/>
    <x v="2298"/>
    <n v="105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n v="14"/>
    <b v="1"/>
    <s v="music/rock"/>
    <x v="4"/>
    <s v="rock"/>
    <x v="2299"/>
    <n v="350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n v="7"/>
    <b v="1"/>
    <s v="music/rock"/>
    <x v="4"/>
    <s v="rock"/>
    <x v="2300"/>
    <n v="101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n v="211"/>
    <b v="1"/>
    <s v="music/indie rock"/>
    <x v="4"/>
    <s v="indie rock"/>
    <x v="2301"/>
    <n v="134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n v="85"/>
    <b v="1"/>
    <s v="music/indie rock"/>
    <x v="4"/>
    <s v="indie rock"/>
    <x v="2302"/>
    <n v="171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n v="103"/>
    <b v="1"/>
    <s v="music/indie rock"/>
    <x v="4"/>
    <s v="indie rock"/>
    <x v="2303"/>
    <n v="109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n v="113"/>
    <b v="1"/>
    <s v="music/indie rock"/>
    <x v="4"/>
    <s v="indie rock"/>
    <x v="2304"/>
    <n v="101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n v="167"/>
    <b v="1"/>
    <s v="music/indie rock"/>
    <x v="4"/>
    <s v="indie rock"/>
    <x v="2305"/>
    <n v="101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n v="73"/>
    <b v="1"/>
    <s v="music/indie rock"/>
    <x v="4"/>
    <s v="indie rock"/>
    <x v="2306"/>
    <n v="107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n v="75"/>
    <b v="1"/>
    <s v="music/indie rock"/>
    <x v="4"/>
    <s v="indie rock"/>
    <x v="2307"/>
    <n v="107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n v="614"/>
    <b v="1"/>
    <s v="music/indie rock"/>
    <x v="4"/>
    <s v="indie rock"/>
    <x v="2308"/>
    <n v="101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n v="107"/>
    <b v="1"/>
    <s v="music/indie rock"/>
    <x v="4"/>
    <s v="indie rock"/>
    <x v="2309"/>
    <n v="10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n v="1224"/>
    <b v="1"/>
    <s v="music/indie rock"/>
    <x v="4"/>
    <s v="indie rock"/>
    <x v="2310"/>
    <n v="429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n v="104"/>
    <b v="1"/>
    <s v="music/indie rock"/>
    <x v="4"/>
    <s v="indie rock"/>
    <x v="2311"/>
    <n v="104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n v="79"/>
    <b v="1"/>
    <s v="music/indie rock"/>
    <x v="4"/>
    <s v="indie rock"/>
    <x v="2312"/>
    <n v="108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n v="157"/>
    <b v="1"/>
    <s v="music/indie rock"/>
    <x v="4"/>
    <s v="indie rock"/>
    <x v="2313"/>
    <n v="17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n v="50"/>
    <b v="1"/>
    <s v="music/indie rock"/>
    <x v="4"/>
    <s v="indie rock"/>
    <x v="2314"/>
    <n v="15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n v="64"/>
    <b v="1"/>
    <s v="music/indie rock"/>
    <x v="4"/>
    <s v="indie rock"/>
    <x v="2315"/>
    <n v="10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n v="200"/>
    <b v="1"/>
    <s v="music/indie rock"/>
    <x v="4"/>
    <s v="indie rock"/>
    <x v="2316"/>
    <n v="104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n v="22"/>
    <b v="1"/>
    <s v="music/indie rock"/>
    <x v="4"/>
    <s v="indie rock"/>
    <x v="2317"/>
    <n v="104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n v="163"/>
    <b v="1"/>
    <s v="music/indie rock"/>
    <x v="4"/>
    <s v="indie rock"/>
    <x v="2318"/>
    <n v="121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n v="77"/>
    <b v="1"/>
    <s v="music/indie rock"/>
    <x v="4"/>
    <s v="indie rock"/>
    <x v="2319"/>
    <n v="108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n v="89"/>
    <b v="1"/>
    <s v="music/indie rock"/>
    <x v="4"/>
    <s v="indie rock"/>
    <x v="2320"/>
    <n v="109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n v="64"/>
    <b v="0"/>
    <s v="food/small batch"/>
    <x v="7"/>
    <s v="small batch"/>
    <x v="2321"/>
    <n v="39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n v="4"/>
    <b v="0"/>
    <s v="food/small batch"/>
    <x v="7"/>
    <s v="small batch"/>
    <x v="2322"/>
    <n v="3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n v="4"/>
    <b v="0"/>
    <s v="food/small batch"/>
    <x v="7"/>
    <s v="small batch"/>
    <x v="2323"/>
    <n v="48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n v="61"/>
    <b v="0"/>
    <s v="food/small batch"/>
    <x v="7"/>
    <s v="small batch"/>
    <x v="2324"/>
    <n v="21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n v="7"/>
    <b v="0"/>
    <s v="food/small batch"/>
    <x v="7"/>
    <s v="small batch"/>
    <x v="2325"/>
    <n v="8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n v="1"/>
    <b v="0"/>
    <s v="food/small batch"/>
    <x v="7"/>
    <s v="small batch"/>
    <x v="2326"/>
    <n v="1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n v="3355"/>
    <b v="1"/>
    <s v="food/small batch"/>
    <x v="7"/>
    <s v="small batch"/>
    <x v="2327"/>
    <n v="526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n v="537"/>
    <b v="1"/>
    <s v="food/small batch"/>
    <x v="7"/>
    <s v="small batch"/>
    <x v="2328"/>
    <n v="254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n v="125"/>
    <b v="1"/>
    <s v="food/small batch"/>
    <x v="7"/>
    <s v="small batch"/>
    <x v="2329"/>
    <n v="1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n v="163"/>
    <b v="1"/>
    <s v="food/small batch"/>
    <x v="7"/>
    <s v="small batch"/>
    <x v="2330"/>
    <n v="102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n v="283"/>
    <b v="1"/>
    <s v="food/small batch"/>
    <x v="7"/>
    <s v="small batch"/>
    <x v="2331"/>
    <n v="144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n v="352"/>
    <b v="1"/>
    <s v="food/small batch"/>
    <x v="7"/>
    <s v="small batch"/>
    <x v="2332"/>
    <n v="106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n v="94"/>
    <b v="1"/>
    <s v="food/small batch"/>
    <x v="7"/>
    <s v="small batch"/>
    <x v="2333"/>
    <n v="212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n v="67"/>
    <b v="1"/>
    <s v="food/small batch"/>
    <x v="7"/>
    <s v="small batch"/>
    <x v="2334"/>
    <n v="102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n v="221"/>
    <b v="1"/>
    <s v="food/small batch"/>
    <x v="7"/>
    <s v="small batch"/>
    <x v="2335"/>
    <n v="102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n v="2165"/>
    <b v="1"/>
    <s v="food/small batch"/>
    <x v="7"/>
    <s v="small batch"/>
    <x v="2336"/>
    <n v="521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n v="179"/>
    <b v="1"/>
    <s v="food/small batch"/>
    <x v="7"/>
    <s v="small batch"/>
    <x v="2337"/>
    <n v="1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n v="123"/>
    <b v="1"/>
    <s v="food/small batch"/>
    <x v="7"/>
    <s v="small batch"/>
    <x v="2338"/>
    <n v="101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n v="1104"/>
    <b v="1"/>
    <s v="food/small batch"/>
    <x v="7"/>
    <s v="small batch"/>
    <x v="2339"/>
    <n v="294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n v="403"/>
    <b v="1"/>
    <s v="food/small batch"/>
    <x v="7"/>
    <s v="small batch"/>
    <x v="2340"/>
    <n v="106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n v="0"/>
    <b v="0"/>
    <s v="technology/web"/>
    <x v="2"/>
    <s v="web"/>
    <x v="2341"/>
    <n v="0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n v="0"/>
    <b v="0"/>
    <s v="technology/web"/>
    <x v="2"/>
    <s v="web"/>
    <x v="2342"/>
    <n v="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n v="1"/>
    <b v="0"/>
    <s v="technology/web"/>
    <x v="2"/>
    <s v="web"/>
    <x v="2343"/>
    <n v="3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n v="1"/>
    <b v="0"/>
    <s v="technology/web"/>
    <x v="2"/>
    <s v="web"/>
    <x v="2344"/>
    <n v="0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n v="0"/>
    <b v="0"/>
    <s v="technology/web"/>
    <x v="2"/>
    <s v="web"/>
    <x v="2345"/>
    <n v="0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n v="3"/>
    <b v="0"/>
    <s v="technology/web"/>
    <x v="2"/>
    <s v="web"/>
    <x v="2346"/>
    <n v="0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n v="1"/>
    <b v="0"/>
    <s v="technology/web"/>
    <x v="2"/>
    <s v="web"/>
    <x v="2347"/>
    <n v="2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n v="5"/>
    <b v="0"/>
    <s v="technology/web"/>
    <x v="2"/>
    <s v="web"/>
    <x v="2348"/>
    <n v="0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n v="0"/>
    <b v="0"/>
    <s v="technology/web"/>
    <x v="2"/>
    <s v="web"/>
    <x v="2349"/>
    <n v="0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n v="0"/>
    <b v="0"/>
    <s v="technology/web"/>
    <x v="2"/>
    <s v="web"/>
    <x v="2350"/>
    <n v="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n v="7"/>
    <b v="0"/>
    <s v="technology/web"/>
    <x v="2"/>
    <s v="web"/>
    <x v="2351"/>
    <n v="1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n v="0"/>
    <b v="0"/>
    <s v="technology/web"/>
    <x v="2"/>
    <s v="web"/>
    <x v="2352"/>
    <n v="0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n v="0"/>
    <b v="0"/>
    <s v="technology/web"/>
    <x v="2"/>
    <s v="web"/>
    <x v="2353"/>
    <n v="0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n v="1"/>
    <b v="0"/>
    <s v="technology/web"/>
    <x v="2"/>
    <s v="web"/>
    <x v="2354"/>
    <n v="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n v="2"/>
    <b v="0"/>
    <s v="technology/web"/>
    <x v="2"/>
    <s v="web"/>
    <x v="2355"/>
    <n v="1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n v="0"/>
    <b v="0"/>
    <s v="technology/web"/>
    <x v="2"/>
    <s v="web"/>
    <x v="2356"/>
    <n v="0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n v="0"/>
    <b v="0"/>
    <s v="technology/web"/>
    <x v="2"/>
    <s v="web"/>
    <x v="2357"/>
    <n v="0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n v="0"/>
    <b v="0"/>
    <s v="technology/web"/>
    <x v="2"/>
    <s v="web"/>
    <x v="2358"/>
    <n v="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n v="3"/>
    <b v="0"/>
    <s v="technology/web"/>
    <x v="2"/>
    <s v="web"/>
    <x v="2359"/>
    <n v="15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n v="1"/>
    <b v="0"/>
    <s v="technology/web"/>
    <x v="2"/>
    <s v="web"/>
    <x v="2360"/>
    <n v="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n v="0"/>
    <b v="0"/>
    <s v="technology/web"/>
    <x v="2"/>
    <s v="web"/>
    <x v="2361"/>
    <n v="0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n v="2"/>
    <b v="0"/>
    <s v="technology/web"/>
    <x v="2"/>
    <s v="web"/>
    <x v="2362"/>
    <n v="29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n v="0"/>
    <b v="0"/>
    <s v="technology/web"/>
    <x v="2"/>
    <s v="web"/>
    <x v="2363"/>
    <n v="0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n v="0"/>
    <b v="0"/>
    <s v="technology/web"/>
    <x v="2"/>
    <s v="web"/>
    <x v="2364"/>
    <n v="0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n v="0"/>
    <b v="0"/>
    <s v="technology/web"/>
    <x v="2"/>
    <s v="web"/>
    <x v="2365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n v="27"/>
    <b v="0"/>
    <s v="technology/web"/>
    <x v="2"/>
    <s v="web"/>
    <x v="2366"/>
    <n v="11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n v="14"/>
    <b v="0"/>
    <s v="technology/web"/>
    <x v="2"/>
    <s v="web"/>
    <x v="2367"/>
    <n v="1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n v="2"/>
    <b v="0"/>
    <s v="technology/web"/>
    <x v="2"/>
    <s v="web"/>
    <x v="2368"/>
    <n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n v="0"/>
    <b v="0"/>
    <s v="technology/web"/>
    <x v="2"/>
    <s v="web"/>
    <x v="2369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n v="4"/>
    <b v="0"/>
    <s v="technology/web"/>
    <x v="2"/>
    <s v="web"/>
    <x v="2370"/>
    <n v="0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n v="0"/>
    <b v="0"/>
    <s v="technology/web"/>
    <x v="2"/>
    <s v="web"/>
    <x v="2371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n v="6"/>
    <b v="0"/>
    <s v="technology/web"/>
    <x v="2"/>
    <s v="web"/>
    <x v="2372"/>
    <n v="3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n v="1"/>
    <b v="0"/>
    <s v="technology/web"/>
    <x v="2"/>
    <s v="web"/>
    <x v="2373"/>
    <n v="0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n v="1"/>
    <b v="0"/>
    <s v="technology/web"/>
    <x v="2"/>
    <s v="web"/>
    <x v="2374"/>
    <n v="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n v="0"/>
    <b v="0"/>
    <s v="technology/web"/>
    <x v="2"/>
    <s v="web"/>
    <x v="2375"/>
    <n v="0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n v="4"/>
    <b v="0"/>
    <s v="technology/web"/>
    <x v="2"/>
    <s v="web"/>
    <x v="2376"/>
    <n v="11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n v="0"/>
    <b v="0"/>
    <s v="technology/web"/>
    <x v="2"/>
    <s v="web"/>
    <x v="2377"/>
    <n v="0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n v="0"/>
    <b v="0"/>
    <s v="technology/web"/>
    <x v="2"/>
    <s v="web"/>
    <x v="2378"/>
    <n v="0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n v="0"/>
    <b v="0"/>
    <s v="technology/web"/>
    <x v="2"/>
    <s v="web"/>
    <x v="2379"/>
    <n v="0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n v="3"/>
    <b v="0"/>
    <s v="technology/web"/>
    <x v="2"/>
    <s v="web"/>
    <x v="2380"/>
    <n v="0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n v="7"/>
    <b v="0"/>
    <s v="technology/web"/>
    <x v="2"/>
    <s v="web"/>
    <x v="2381"/>
    <n v="2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n v="2"/>
    <b v="0"/>
    <s v="technology/web"/>
    <x v="2"/>
    <s v="web"/>
    <x v="2382"/>
    <n v="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n v="3"/>
    <b v="0"/>
    <s v="technology/web"/>
    <x v="2"/>
    <s v="web"/>
    <x v="2383"/>
    <n v="4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n v="8"/>
    <b v="0"/>
    <s v="technology/web"/>
    <x v="2"/>
    <s v="web"/>
    <x v="2384"/>
    <n v="1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n v="7"/>
    <b v="0"/>
    <s v="technology/web"/>
    <x v="2"/>
    <s v="web"/>
    <x v="2385"/>
    <n v="1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n v="0"/>
    <b v="0"/>
    <s v="technology/web"/>
    <x v="2"/>
    <s v="web"/>
    <x v="2386"/>
    <n v="0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n v="3"/>
    <b v="0"/>
    <s v="technology/web"/>
    <x v="2"/>
    <s v="web"/>
    <x v="2387"/>
    <n v="1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n v="8"/>
    <b v="0"/>
    <s v="technology/web"/>
    <x v="2"/>
    <s v="web"/>
    <x v="2388"/>
    <n v="1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n v="1"/>
    <b v="0"/>
    <s v="technology/web"/>
    <x v="2"/>
    <s v="web"/>
    <x v="2389"/>
    <n v="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n v="0"/>
    <b v="0"/>
    <s v="technology/web"/>
    <x v="2"/>
    <s v="web"/>
    <x v="2390"/>
    <n v="0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n v="1"/>
    <b v="0"/>
    <s v="technology/web"/>
    <x v="2"/>
    <s v="web"/>
    <x v="2391"/>
    <n v="0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n v="0"/>
    <b v="0"/>
    <s v="technology/web"/>
    <x v="2"/>
    <s v="web"/>
    <x v="2392"/>
    <n v="0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n v="1"/>
    <b v="0"/>
    <s v="technology/web"/>
    <x v="2"/>
    <s v="web"/>
    <x v="2393"/>
    <n v="0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n v="2"/>
    <b v="0"/>
    <s v="technology/web"/>
    <x v="2"/>
    <s v="web"/>
    <x v="2394"/>
    <n v="0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n v="0"/>
    <b v="0"/>
    <s v="technology/web"/>
    <x v="2"/>
    <s v="web"/>
    <x v="2395"/>
    <n v="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n v="1"/>
    <b v="0"/>
    <s v="technology/web"/>
    <x v="2"/>
    <s v="web"/>
    <x v="2396"/>
    <n v="0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n v="0"/>
    <b v="0"/>
    <s v="technology/web"/>
    <x v="2"/>
    <s v="web"/>
    <x v="2397"/>
    <n v="0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n v="0"/>
    <b v="0"/>
    <s v="technology/web"/>
    <x v="2"/>
    <s v="web"/>
    <x v="2398"/>
    <n v="0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n v="0"/>
    <b v="0"/>
    <s v="technology/web"/>
    <x v="2"/>
    <s v="web"/>
    <x v="2399"/>
    <n v="0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n v="0"/>
    <b v="0"/>
    <s v="technology/web"/>
    <x v="2"/>
    <s v="web"/>
    <x v="2400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n v="9"/>
    <b v="0"/>
    <s v="food/food trucks"/>
    <x v="7"/>
    <s v="food trucks"/>
    <x v="2401"/>
    <n v="1"/>
    <x v="2"/>
  </r>
  <r>
    <n v="2402"/>
    <s v="Cupcake Truck Unite"/>
    <s v="Small town, delicious treats, and a mobile truck"/>
    <x v="14"/>
    <n v="52"/>
    <x v="2"/>
    <s v="US"/>
    <s v="USD"/>
    <n v="1431533931"/>
    <x v="2402"/>
    <b v="0"/>
    <n v="1"/>
    <b v="0"/>
    <s v="food/food trucks"/>
    <x v="7"/>
    <s v="food trucks"/>
    <x v="2402"/>
    <n v="0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n v="12"/>
    <b v="0"/>
    <s v="food/food trucks"/>
    <x v="7"/>
    <s v="food trucks"/>
    <x v="2403"/>
    <n v="17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n v="0"/>
    <b v="0"/>
    <s v="food/food trucks"/>
    <x v="7"/>
    <s v="food trucks"/>
    <x v="2404"/>
    <n v="0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n v="20"/>
    <b v="0"/>
    <s v="food/food trucks"/>
    <x v="7"/>
    <s v="food trucks"/>
    <x v="2405"/>
    <n v="23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n v="16"/>
    <b v="0"/>
    <s v="food/food trucks"/>
    <x v="7"/>
    <s v="food trucks"/>
    <x v="2406"/>
    <n v="41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n v="33"/>
    <b v="0"/>
    <s v="food/food trucks"/>
    <x v="7"/>
    <s v="food trucks"/>
    <x v="2407"/>
    <n v="25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n v="2"/>
    <b v="0"/>
    <s v="food/food trucks"/>
    <x v="7"/>
    <s v="food trucks"/>
    <x v="2408"/>
    <n v="0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n v="6"/>
    <b v="0"/>
    <s v="food/food trucks"/>
    <x v="7"/>
    <s v="food trucks"/>
    <x v="2409"/>
    <n v="2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n v="0"/>
    <b v="0"/>
    <s v="food/food trucks"/>
    <x v="7"/>
    <s v="food trucks"/>
    <x v="2410"/>
    <n v="0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n v="3"/>
    <b v="0"/>
    <s v="food/food trucks"/>
    <x v="7"/>
    <s v="food trucks"/>
    <x v="2411"/>
    <n v="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n v="0"/>
    <b v="0"/>
    <s v="food/food trucks"/>
    <x v="7"/>
    <s v="food trucks"/>
    <x v="2412"/>
    <n v="0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n v="3"/>
    <b v="0"/>
    <s v="food/food trucks"/>
    <x v="7"/>
    <s v="food trucks"/>
    <x v="2413"/>
    <n v="1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n v="13"/>
    <b v="0"/>
    <s v="food/food trucks"/>
    <x v="7"/>
    <s v="food trucks"/>
    <x v="2414"/>
    <n v="3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n v="6"/>
    <b v="0"/>
    <s v="food/food trucks"/>
    <x v="7"/>
    <s v="food trucks"/>
    <x v="2415"/>
    <n v="1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n v="1"/>
    <b v="0"/>
    <s v="food/food trucks"/>
    <x v="7"/>
    <s v="food trucks"/>
    <x v="2416"/>
    <n v="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n v="0"/>
    <b v="0"/>
    <s v="food/food trucks"/>
    <x v="7"/>
    <s v="food trucks"/>
    <x v="2417"/>
    <n v="0"/>
    <x v="3"/>
  </r>
  <r>
    <n v="2418"/>
    <s v="Mexican food truck"/>
    <s v="I want to start my food truck business."/>
    <x v="31"/>
    <n v="5"/>
    <x v="2"/>
    <s v="US"/>
    <s v="USD"/>
    <n v="1427225644"/>
    <x v="2418"/>
    <b v="0"/>
    <n v="5"/>
    <b v="0"/>
    <s v="food/food trucks"/>
    <x v="7"/>
    <s v="food trucks"/>
    <x v="2418"/>
    <n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n v="0"/>
    <b v="0"/>
    <s v="food/food trucks"/>
    <x v="7"/>
    <s v="food trucks"/>
    <x v="2419"/>
    <n v="0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n v="36"/>
    <b v="0"/>
    <s v="food/food trucks"/>
    <x v="7"/>
    <s v="food trucks"/>
    <x v="2420"/>
    <n v="15"/>
    <x v="3"/>
  </r>
  <r>
    <n v="2421"/>
    <s v="hot dog cart"/>
    <s v="help me start Merrill's first hot dog cart in this empty lot"/>
    <x v="12"/>
    <n v="1"/>
    <x v="2"/>
    <s v="US"/>
    <s v="USD"/>
    <n v="1424536196"/>
    <x v="2421"/>
    <b v="0"/>
    <n v="1"/>
    <b v="0"/>
    <s v="food/food trucks"/>
    <x v="7"/>
    <s v="food trucks"/>
    <x v="2421"/>
    <n v="0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n v="1"/>
    <b v="0"/>
    <s v="food/food trucks"/>
    <x v="7"/>
    <s v="food trucks"/>
    <x v="2422"/>
    <n v="0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n v="1"/>
    <b v="0"/>
    <s v="food/food trucks"/>
    <x v="7"/>
    <s v="food trucks"/>
    <x v="2423"/>
    <n v="0"/>
    <x v="3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n v="9"/>
    <b v="0"/>
    <s v="food/food trucks"/>
    <x v="7"/>
    <s v="food trucks"/>
    <x v="2424"/>
    <n v="1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n v="1"/>
    <b v="0"/>
    <s v="food/food trucks"/>
    <x v="7"/>
    <s v="food trucks"/>
    <x v="2425"/>
    <n v="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n v="0"/>
    <b v="0"/>
    <s v="food/food trucks"/>
    <x v="7"/>
    <s v="food trucks"/>
    <x v="2426"/>
    <n v="0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n v="1"/>
    <b v="0"/>
    <s v="food/food trucks"/>
    <x v="7"/>
    <s v="food trucks"/>
    <x v="2427"/>
    <n v="0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n v="1"/>
    <b v="0"/>
    <s v="food/food trucks"/>
    <x v="7"/>
    <s v="food trucks"/>
    <x v="2428"/>
    <n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n v="4"/>
    <b v="0"/>
    <s v="food/food trucks"/>
    <x v="7"/>
    <s v="food trucks"/>
    <x v="2429"/>
    <n v="1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n v="2"/>
    <b v="0"/>
    <s v="food/food trucks"/>
    <x v="7"/>
    <s v="food trucks"/>
    <x v="2430"/>
    <n v="1"/>
    <x v="2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n v="2"/>
    <b v="0"/>
    <s v="food/food trucks"/>
    <x v="7"/>
    <s v="food trucks"/>
    <x v="2431"/>
    <n v="0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n v="2"/>
    <b v="0"/>
    <s v="food/food trucks"/>
    <x v="7"/>
    <s v="food trucks"/>
    <x v="2432"/>
    <n v="0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n v="0"/>
    <b v="0"/>
    <s v="food/food trucks"/>
    <x v="7"/>
    <s v="food trucks"/>
    <x v="2433"/>
    <n v="0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n v="2"/>
    <b v="0"/>
    <s v="food/food trucks"/>
    <x v="7"/>
    <s v="food trucks"/>
    <x v="2434"/>
    <n v="0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n v="4"/>
    <b v="0"/>
    <s v="food/food trucks"/>
    <x v="7"/>
    <s v="food trucks"/>
    <x v="2435"/>
    <n v="0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n v="2"/>
    <b v="0"/>
    <s v="food/food trucks"/>
    <x v="7"/>
    <s v="food trucks"/>
    <x v="2436"/>
    <n v="0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n v="0"/>
    <b v="0"/>
    <s v="food/food trucks"/>
    <x v="7"/>
    <s v="food trucks"/>
    <x v="2437"/>
    <n v="0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n v="1"/>
    <b v="0"/>
    <s v="food/food trucks"/>
    <x v="7"/>
    <s v="food trucks"/>
    <x v="2438"/>
    <n v="0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n v="0"/>
    <b v="0"/>
    <s v="food/food trucks"/>
    <x v="7"/>
    <s v="food trucks"/>
    <x v="2439"/>
    <n v="0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n v="2"/>
    <b v="0"/>
    <s v="food/food trucks"/>
    <x v="7"/>
    <s v="food trucks"/>
    <x v="2440"/>
    <n v="0"/>
    <x v="2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n v="109"/>
    <b v="1"/>
    <s v="food/small batch"/>
    <x v="7"/>
    <s v="small batch"/>
    <x v="2441"/>
    <n v="108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n v="372"/>
    <b v="1"/>
    <s v="food/small batch"/>
    <x v="7"/>
    <s v="small batch"/>
    <x v="2442"/>
    <n v="126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n v="311"/>
    <b v="1"/>
    <s v="food/small batch"/>
    <x v="7"/>
    <s v="small batch"/>
    <x v="2443"/>
    <n v="203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n v="61"/>
    <b v="1"/>
    <s v="food/small batch"/>
    <x v="7"/>
    <s v="small batch"/>
    <x v="2444"/>
    <n v="109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n v="115"/>
    <b v="1"/>
    <s v="food/small batch"/>
    <x v="7"/>
    <s v="small batch"/>
    <x v="2445"/>
    <n v="173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n v="111"/>
    <b v="1"/>
    <s v="food/small batch"/>
    <x v="7"/>
    <s v="small batch"/>
    <x v="2446"/>
    <n v="168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n v="337"/>
    <b v="1"/>
    <s v="food/small batch"/>
    <x v="7"/>
    <s v="small batch"/>
    <x v="2447"/>
    <n v="427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n v="9"/>
    <b v="1"/>
    <s v="food/small batch"/>
    <x v="7"/>
    <s v="small batch"/>
    <x v="2448"/>
    <n v="108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n v="120"/>
    <b v="1"/>
    <s v="food/small batch"/>
    <x v="7"/>
    <s v="small batch"/>
    <x v="2449"/>
    <n v="108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n v="102"/>
    <b v="1"/>
    <s v="food/small batch"/>
    <x v="7"/>
    <s v="small batch"/>
    <x v="2450"/>
    <n v="102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n v="186"/>
    <b v="1"/>
    <s v="food/small batch"/>
    <x v="7"/>
    <s v="small batch"/>
    <x v="2451"/>
    <n v="115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n v="15"/>
    <b v="1"/>
    <s v="food/small batch"/>
    <x v="7"/>
    <s v="small batch"/>
    <x v="2452"/>
    <n v="134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n v="67"/>
    <b v="1"/>
    <s v="food/small batch"/>
    <x v="7"/>
    <s v="small batch"/>
    <x v="2453"/>
    <n v="155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n v="130"/>
    <b v="1"/>
    <s v="food/small batch"/>
    <x v="7"/>
    <s v="small batch"/>
    <x v="2454"/>
    <n v="101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n v="16"/>
    <b v="1"/>
    <s v="food/small batch"/>
    <x v="7"/>
    <s v="small batch"/>
    <x v="2455"/>
    <n v="182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n v="67"/>
    <b v="1"/>
    <s v="food/small batch"/>
    <x v="7"/>
    <s v="small batch"/>
    <x v="2456"/>
    <n v="181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n v="124"/>
    <b v="1"/>
    <s v="food/small batch"/>
    <x v="7"/>
    <s v="small batch"/>
    <x v="2457"/>
    <n v="102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n v="80"/>
    <b v="1"/>
    <s v="food/small batch"/>
    <x v="7"/>
    <s v="small batch"/>
    <x v="2458"/>
    <n v="11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n v="282"/>
    <b v="1"/>
    <s v="food/small batch"/>
    <x v="7"/>
    <s v="small batch"/>
    <x v="2459"/>
    <n v="102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n v="68"/>
    <b v="1"/>
    <s v="food/small batch"/>
    <x v="7"/>
    <s v="small batch"/>
    <x v="2460"/>
    <n v="101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n v="86"/>
    <b v="1"/>
    <s v="music/indie rock"/>
    <x v="4"/>
    <s v="indie rock"/>
    <x v="2461"/>
    <n v="104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n v="115"/>
    <b v="1"/>
    <s v="music/indie rock"/>
    <x v="4"/>
    <s v="indie rock"/>
    <x v="2462"/>
    <n v="111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n v="75"/>
    <b v="1"/>
    <s v="music/indie rock"/>
    <x v="4"/>
    <s v="indie rock"/>
    <x v="2463"/>
    <n v="116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n v="43"/>
    <b v="1"/>
    <s v="music/indie rock"/>
    <x v="4"/>
    <s v="indie rock"/>
    <x v="2464"/>
    <n v="111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n v="48"/>
    <b v="1"/>
    <s v="music/indie rock"/>
    <x v="4"/>
    <s v="indie rock"/>
    <x v="2465"/>
    <n v="180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n v="52"/>
    <b v="1"/>
    <s v="music/indie rock"/>
    <x v="4"/>
    <s v="indie rock"/>
    <x v="2466"/>
    <n v="100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n v="43"/>
    <b v="1"/>
    <s v="music/indie rock"/>
    <x v="4"/>
    <s v="indie rock"/>
    <x v="2467"/>
    <n v="119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n v="58"/>
    <b v="1"/>
    <s v="music/indie rock"/>
    <x v="4"/>
    <s v="indie rock"/>
    <x v="2468"/>
    <n v="107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n v="47"/>
    <b v="1"/>
    <s v="music/indie rock"/>
    <x v="4"/>
    <s v="indie rock"/>
    <x v="2469"/>
    <n v="114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n v="36"/>
    <b v="1"/>
    <s v="music/indie rock"/>
    <x v="4"/>
    <s v="indie rock"/>
    <x v="2470"/>
    <n v="103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n v="17"/>
    <b v="1"/>
    <s v="music/indie rock"/>
    <x v="4"/>
    <s v="indie rock"/>
    <x v="2471"/>
    <n v="128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n v="104"/>
    <b v="1"/>
    <s v="music/indie rock"/>
    <x v="4"/>
    <s v="indie rock"/>
    <x v="2472"/>
    <n v="136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n v="47"/>
    <b v="1"/>
    <s v="music/indie rock"/>
    <x v="4"/>
    <s v="indie rock"/>
    <x v="2473"/>
    <n v="100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n v="38"/>
    <b v="1"/>
    <s v="music/indie rock"/>
    <x v="4"/>
    <s v="indie rock"/>
    <x v="2474"/>
    <n v="100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n v="81"/>
    <b v="1"/>
    <s v="music/indie rock"/>
    <x v="4"/>
    <s v="indie rock"/>
    <x v="2475"/>
    <n v="105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n v="55"/>
    <b v="1"/>
    <s v="music/indie rock"/>
    <x v="4"/>
    <s v="indie rock"/>
    <x v="2476"/>
    <n v="105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n v="41"/>
    <b v="1"/>
    <s v="music/indie rock"/>
    <x v="4"/>
    <s v="indie rock"/>
    <x v="2477"/>
    <n v="17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n v="79"/>
    <b v="1"/>
    <s v="music/indie rock"/>
    <x v="4"/>
    <s v="indie rock"/>
    <x v="2478"/>
    <n v="128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n v="16"/>
    <b v="1"/>
    <s v="music/indie rock"/>
    <x v="4"/>
    <s v="indie rock"/>
    <x v="2479"/>
    <n v="133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n v="8"/>
    <b v="1"/>
    <s v="music/indie rock"/>
    <x v="4"/>
    <s v="indie rock"/>
    <x v="2480"/>
    <n v="100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n v="95"/>
    <b v="1"/>
    <s v="music/indie rock"/>
    <x v="4"/>
    <s v="indie rock"/>
    <x v="2481"/>
    <n v="113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n v="25"/>
    <b v="1"/>
    <s v="music/indie rock"/>
    <x v="4"/>
    <s v="indie rock"/>
    <x v="2482"/>
    <n v="100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n v="19"/>
    <b v="1"/>
    <s v="music/indie rock"/>
    <x v="4"/>
    <s v="indie rock"/>
    <x v="2483"/>
    <n v="114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n v="90"/>
    <b v="1"/>
    <s v="music/indie rock"/>
    <x v="4"/>
    <s v="indie rock"/>
    <x v="2484"/>
    <n v="119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n v="41"/>
    <b v="1"/>
    <s v="music/indie rock"/>
    <x v="4"/>
    <s v="indie rock"/>
    <x v="2485"/>
    <n v="103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n v="30"/>
    <b v="1"/>
    <s v="music/indie rock"/>
    <x v="4"/>
    <s v="indie rock"/>
    <x v="2486"/>
    <n v="26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n v="38"/>
    <b v="1"/>
    <s v="music/indie rock"/>
    <x v="4"/>
    <s v="indie rock"/>
    <x v="2487"/>
    <n v="100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n v="65"/>
    <b v="1"/>
    <s v="music/indie rock"/>
    <x v="4"/>
    <s v="indie rock"/>
    <x v="2488"/>
    <n v="107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n v="75"/>
    <b v="1"/>
    <s v="music/indie rock"/>
    <x v="4"/>
    <s v="indie rock"/>
    <x v="2489"/>
    <n v="134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n v="16"/>
    <b v="1"/>
    <s v="music/indie rock"/>
    <x v="4"/>
    <s v="indie rock"/>
    <x v="2490"/>
    <n v="121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n v="10"/>
    <b v="1"/>
    <s v="music/indie rock"/>
    <x v="4"/>
    <s v="indie rock"/>
    <x v="2491"/>
    <n v="103"/>
    <x v="7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n v="27"/>
    <b v="1"/>
    <s v="music/indie rock"/>
    <x v="4"/>
    <s v="indie rock"/>
    <x v="2492"/>
    <n v="125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n v="259"/>
    <b v="1"/>
    <s v="music/indie rock"/>
    <x v="4"/>
    <s v="indie rock"/>
    <x v="2493"/>
    <n v="129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n v="39"/>
    <b v="1"/>
    <s v="music/indie rock"/>
    <x v="4"/>
    <s v="indie rock"/>
    <x v="2494"/>
    <n v="101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n v="42"/>
    <b v="1"/>
    <s v="music/indie rock"/>
    <x v="4"/>
    <s v="indie rock"/>
    <x v="2495"/>
    <n v="128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n v="10"/>
    <b v="1"/>
    <s v="music/indie rock"/>
    <x v="4"/>
    <s v="indie rock"/>
    <x v="2496"/>
    <n v="100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n v="56"/>
    <b v="1"/>
    <s v="music/indie rock"/>
    <x v="4"/>
    <s v="indie rock"/>
    <x v="2497"/>
    <n v="113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n v="20"/>
    <b v="1"/>
    <s v="music/indie rock"/>
    <x v="4"/>
    <s v="indie rock"/>
    <x v="2498"/>
    <n v="106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n v="170"/>
    <b v="1"/>
    <s v="music/indie rock"/>
    <x v="4"/>
    <s v="indie rock"/>
    <x v="2499"/>
    <n v="203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n v="29"/>
    <b v="1"/>
    <s v="music/indie rock"/>
    <x v="4"/>
    <s v="indie rock"/>
    <x v="2500"/>
    <n v="113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n v="7"/>
    <b v="0"/>
    <s v="food/restaurants"/>
    <x v="7"/>
    <s v="restaurants"/>
    <x v="2501"/>
    <n v="3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n v="5"/>
    <b v="0"/>
    <s v="food/restaurants"/>
    <x v="7"/>
    <s v="restaurants"/>
    <x v="2502"/>
    <n v="0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n v="0"/>
    <b v="0"/>
    <s v="food/restaurants"/>
    <x v="7"/>
    <s v="restaurants"/>
    <x v="2503"/>
    <n v="0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n v="0"/>
    <b v="0"/>
    <s v="food/restaurants"/>
    <x v="7"/>
    <s v="restaurants"/>
    <x v="2504"/>
    <n v="0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n v="0"/>
    <b v="0"/>
    <s v="food/restaurants"/>
    <x v="7"/>
    <s v="restaurants"/>
    <x v="2505"/>
    <n v="0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n v="2"/>
    <b v="0"/>
    <s v="food/restaurants"/>
    <x v="7"/>
    <s v="restaurants"/>
    <x v="2506"/>
    <n v="1"/>
    <x v="0"/>
  </r>
  <r>
    <n v="2507"/>
    <s v="Help Cafe Talavera get a New Kitchen!"/>
    <s v="Unique dishes for a unique city!."/>
    <x v="350"/>
    <n v="0"/>
    <x v="2"/>
    <s v="US"/>
    <s v="USD"/>
    <n v="1431308704"/>
    <x v="2507"/>
    <b v="0"/>
    <n v="0"/>
    <b v="0"/>
    <s v="food/restaurants"/>
    <x v="7"/>
    <s v="restaurants"/>
    <x v="2507"/>
    <n v="0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n v="0"/>
    <b v="0"/>
    <s v="food/restaurants"/>
    <x v="7"/>
    <s v="restaurants"/>
    <x v="2508"/>
    <n v="0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n v="28"/>
    <b v="0"/>
    <s v="food/restaurants"/>
    <x v="7"/>
    <s v="restaurants"/>
    <x v="2509"/>
    <n v="1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n v="2"/>
    <b v="0"/>
    <s v="food/restaurants"/>
    <x v="7"/>
    <s v="restaurants"/>
    <x v="2510"/>
    <n v="0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n v="0"/>
    <b v="0"/>
    <s v="food/restaurants"/>
    <x v="7"/>
    <s v="restaurants"/>
    <x v="2511"/>
    <n v="0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n v="0"/>
    <b v="0"/>
    <s v="food/restaurants"/>
    <x v="7"/>
    <s v="restaurants"/>
    <x v="2512"/>
    <n v="0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n v="0"/>
    <b v="0"/>
    <s v="food/restaurants"/>
    <x v="7"/>
    <s v="restaurants"/>
    <x v="2513"/>
    <n v="0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n v="4"/>
    <b v="0"/>
    <s v="food/restaurants"/>
    <x v="7"/>
    <s v="restaurants"/>
    <x v="2514"/>
    <n v="2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n v="12"/>
    <b v="0"/>
    <s v="food/restaurants"/>
    <x v="7"/>
    <s v="restaurants"/>
    <x v="2515"/>
    <n v="19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n v="0"/>
    <b v="0"/>
    <s v="food/restaurants"/>
    <x v="7"/>
    <s v="restaurants"/>
    <x v="2516"/>
    <n v="0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n v="33"/>
    <b v="0"/>
    <s v="food/restaurants"/>
    <x v="7"/>
    <s v="restaurants"/>
    <x v="2517"/>
    <n v="1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n v="0"/>
    <b v="0"/>
    <s v="food/restaurants"/>
    <x v="7"/>
    <s v="restaurants"/>
    <x v="2518"/>
    <n v="0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n v="4"/>
    <b v="0"/>
    <s v="food/restaurants"/>
    <x v="7"/>
    <s v="restaurants"/>
    <x v="2519"/>
    <n v="0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n v="0"/>
    <b v="0"/>
    <s v="food/restaurants"/>
    <x v="7"/>
    <s v="restaurants"/>
    <x v="2520"/>
    <n v="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n v="132"/>
    <b v="1"/>
    <s v="music/classical music"/>
    <x v="4"/>
    <s v="classical music"/>
    <x v="2521"/>
    <n v="109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n v="27"/>
    <b v="1"/>
    <s v="music/classical music"/>
    <x v="4"/>
    <s v="classical music"/>
    <x v="2522"/>
    <n v="1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n v="26"/>
    <b v="1"/>
    <s v="music/classical music"/>
    <x v="4"/>
    <s v="classical music"/>
    <x v="2523"/>
    <n v="156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n v="43"/>
    <b v="1"/>
    <s v="music/classical music"/>
    <x v="4"/>
    <s v="classical music"/>
    <x v="2524"/>
    <n v="102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n v="80"/>
    <b v="1"/>
    <s v="music/classical music"/>
    <x v="4"/>
    <s v="classical music"/>
    <x v="2525"/>
    <n v="100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n v="33"/>
    <b v="1"/>
    <s v="music/classical music"/>
    <x v="4"/>
    <s v="classical music"/>
    <x v="2526"/>
    <n v="113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n v="71"/>
    <b v="1"/>
    <s v="music/classical music"/>
    <x v="4"/>
    <s v="classical music"/>
    <x v="2527"/>
    <n v="102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n v="81"/>
    <b v="1"/>
    <s v="music/classical music"/>
    <x v="4"/>
    <s v="classical music"/>
    <x v="2528"/>
    <n v="107"/>
    <x v="0"/>
  </r>
  <r>
    <n v="2529"/>
    <s v="UrbanArias is DC's Contemporary Opera Company"/>
    <s v="Opera. Short. New."/>
    <x v="12"/>
    <n v="6257"/>
    <x v="0"/>
    <s v="US"/>
    <s v="USD"/>
    <n v="1332636975"/>
    <x v="2529"/>
    <b v="0"/>
    <n v="76"/>
    <b v="1"/>
    <s v="music/classical music"/>
    <x v="4"/>
    <s v="classical music"/>
    <x v="2529"/>
    <n v="104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n v="48"/>
    <b v="1"/>
    <s v="music/classical music"/>
    <x v="4"/>
    <s v="classical music"/>
    <x v="2530"/>
    <n v="1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n v="61"/>
    <b v="1"/>
    <s v="music/classical music"/>
    <x v="4"/>
    <s v="classical music"/>
    <x v="2531"/>
    <n v="1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n v="60"/>
    <b v="1"/>
    <s v="music/classical music"/>
    <x v="4"/>
    <s v="classical music"/>
    <x v="2532"/>
    <n v="12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n v="136"/>
    <b v="1"/>
    <s v="music/classical music"/>
    <x v="4"/>
    <s v="classical music"/>
    <x v="2533"/>
    <n v="11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n v="14"/>
    <b v="1"/>
    <s v="music/classical music"/>
    <x v="4"/>
    <s v="classical music"/>
    <x v="2534"/>
    <n v="105"/>
    <x v="8"/>
  </r>
  <r>
    <n v="2535"/>
    <s v="Mark Hayes Requiem Recording"/>
    <s v="Mark Hayes: Requiem Recording"/>
    <x v="22"/>
    <n v="20755"/>
    <x v="0"/>
    <s v="US"/>
    <s v="USD"/>
    <n v="1417463945"/>
    <x v="2535"/>
    <b v="0"/>
    <n v="78"/>
    <b v="1"/>
    <s v="music/classical music"/>
    <x v="4"/>
    <s v="classical music"/>
    <x v="2535"/>
    <n v="104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n v="4"/>
    <b v="1"/>
    <s v="music/classical music"/>
    <x v="4"/>
    <s v="classical music"/>
    <x v="2536"/>
    <n v="11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n v="11"/>
    <b v="1"/>
    <s v="music/classical music"/>
    <x v="4"/>
    <s v="classical music"/>
    <x v="2537"/>
    <n v="110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n v="185"/>
    <b v="1"/>
    <s v="music/classical music"/>
    <x v="4"/>
    <s v="classical music"/>
    <x v="2538"/>
    <n v="113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n v="59"/>
    <b v="1"/>
    <s v="music/classical music"/>
    <x v="4"/>
    <s v="classical music"/>
    <x v="2539"/>
    <n v="100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n v="27"/>
    <b v="1"/>
    <s v="music/classical music"/>
    <x v="4"/>
    <s v="classical music"/>
    <x v="2540"/>
    <n v="103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n v="63"/>
    <b v="1"/>
    <s v="music/classical music"/>
    <x v="4"/>
    <s v="classical music"/>
    <x v="2541"/>
    <n v="107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n v="13"/>
    <b v="1"/>
    <s v="music/classical music"/>
    <x v="4"/>
    <s v="classical music"/>
    <x v="2542"/>
    <n v="104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n v="13"/>
    <b v="1"/>
    <s v="music/classical music"/>
    <x v="4"/>
    <s v="classical music"/>
    <x v="2543"/>
    <n v="156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n v="57"/>
    <b v="1"/>
    <s v="music/classical music"/>
    <x v="4"/>
    <s v="classical music"/>
    <x v="2544"/>
    <n v="101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n v="61"/>
    <b v="1"/>
    <s v="music/classical music"/>
    <x v="4"/>
    <s v="classical music"/>
    <x v="2545"/>
    <n v="195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n v="65"/>
    <b v="1"/>
    <s v="music/classical music"/>
    <x v="4"/>
    <s v="classical music"/>
    <x v="2546"/>
    <n v="112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n v="134"/>
    <b v="1"/>
    <s v="music/classical music"/>
    <x v="4"/>
    <s v="classical music"/>
    <x v="2547"/>
    <n v="120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n v="37"/>
    <b v="1"/>
    <s v="music/classical music"/>
    <x v="4"/>
    <s v="classical music"/>
    <x v="2548"/>
    <n v="102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n v="37"/>
    <b v="1"/>
    <s v="music/classical music"/>
    <x v="4"/>
    <s v="classical music"/>
    <x v="2549"/>
    <n v="103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n v="150"/>
    <b v="1"/>
    <s v="music/classical music"/>
    <x v="4"/>
    <s v="classical music"/>
    <x v="2550"/>
    <n v="101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n v="56"/>
    <b v="1"/>
    <s v="music/classical music"/>
    <x v="4"/>
    <s v="classical music"/>
    <x v="2551"/>
    <n v="103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n v="18"/>
    <b v="1"/>
    <s v="music/classical music"/>
    <x v="4"/>
    <s v="classical music"/>
    <x v="2552"/>
    <n v="107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n v="60"/>
    <b v="1"/>
    <s v="music/classical music"/>
    <x v="4"/>
    <s v="classical music"/>
    <x v="2553"/>
    <n v="156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n v="67"/>
    <b v="1"/>
    <s v="music/classical music"/>
    <x v="4"/>
    <s v="classical music"/>
    <x v="2554"/>
    <n v="123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n v="35"/>
    <b v="1"/>
    <s v="music/classical music"/>
    <x v="4"/>
    <s v="classical music"/>
    <x v="2555"/>
    <n v="107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n v="34"/>
    <b v="1"/>
    <s v="music/classical music"/>
    <x v="4"/>
    <s v="classical music"/>
    <x v="2556"/>
    <n v="106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n v="36"/>
    <b v="1"/>
    <s v="music/classical music"/>
    <x v="4"/>
    <s v="classical music"/>
    <x v="2557"/>
    <n v="118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n v="18"/>
    <b v="1"/>
    <s v="music/classical music"/>
    <x v="4"/>
    <s v="classical music"/>
    <x v="2558"/>
    <n v="109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n v="25"/>
    <b v="1"/>
    <s v="music/classical music"/>
    <x v="4"/>
    <s v="classical music"/>
    <x v="2559"/>
    <n v="111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n v="21"/>
    <b v="1"/>
    <s v="music/classical music"/>
    <x v="4"/>
    <s v="classical music"/>
    <x v="2560"/>
    <n v="100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n v="0"/>
    <b v="0"/>
    <s v="food/food trucks"/>
    <x v="7"/>
    <s v="food trucks"/>
    <x v="2561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n v="3"/>
    <b v="0"/>
    <s v="food/food trucks"/>
    <x v="7"/>
    <s v="food trucks"/>
    <x v="2562"/>
    <n v="1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n v="0"/>
    <b v="0"/>
    <s v="food/food trucks"/>
    <x v="7"/>
    <s v="food trucks"/>
    <x v="2563"/>
    <n v="0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n v="0"/>
    <b v="0"/>
    <s v="food/food trucks"/>
    <x v="7"/>
    <s v="food trucks"/>
    <x v="2564"/>
    <n v="0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n v="1"/>
    <b v="0"/>
    <s v="food/food trucks"/>
    <x v="7"/>
    <s v="food trucks"/>
    <x v="2565"/>
    <n v="1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n v="0"/>
    <b v="0"/>
    <s v="food/food trucks"/>
    <x v="7"/>
    <s v="food trucks"/>
    <x v="2566"/>
    <n v="0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n v="2"/>
    <b v="0"/>
    <s v="food/food trucks"/>
    <x v="7"/>
    <s v="food trucks"/>
    <x v="2567"/>
    <n v="0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n v="1"/>
    <b v="0"/>
    <s v="food/food trucks"/>
    <x v="7"/>
    <s v="food trucks"/>
    <x v="2568"/>
    <n v="1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n v="2"/>
    <b v="0"/>
    <s v="food/food trucks"/>
    <x v="7"/>
    <s v="food trucks"/>
    <x v="2569"/>
    <n v="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n v="2"/>
    <b v="0"/>
    <s v="food/food trucks"/>
    <x v="7"/>
    <s v="food trucks"/>
    <x v="2570"/>
    <n v="1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n v="4"/>
    <b v="0"/>
    <s v="food/food trucks"/>
    <x v="7"/>
    <s v="food trucks"/>
    <x v="2571"/>
    <n v="0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n v="0"/>
    <b v="0"/>
    <s v="food/food trucks"/>
    <x v="7"/>
    <s v="food trucks"/>
    <x v="2572"/>
    <n v="0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n v="0"/>
    <b v="0"/>
    <s v="food/food trucks"/>
    <x v="7"/>
    <s v="food trucks"/>
    <x v="2573"/>
    <n v="0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n v="0"/>
    <b v="0"/>
    <s v="food/food trucks"/>
    <x v="7"/>
    <s v="food trucks"/>
    <x v="2574"/>
    <n v="0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n v="0"/>
    <b v="0"/>
    <s v="food/food trucks"/>
    <x v="7"/>
    <s v="food trucks"/>
    <x v="2575"/>
    <n v="0"/>
    <x v="3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n v="0"/>
    <b v="0"/>
    <s v="food/food trucks"/>
    <x v="7"/>
    <s v="food trucks"/>
    <x v="2576"/>
    <n v="0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n v="0"/>
    <b v="0"/>
    <s v="food/food trucks"/>
    <x v="7"/>
    <s v="food trucks"/>
    <x v="2577"/>
    <n v="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n v="0"/>
    <b v="0"/>
    <s v="food/food trucks"/>
    <x v="7"/>
    <s v="food trucks"/>
    <x v="2578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n v="12"/>
    <b v="0"/>
    <s v="food/food trucks"/>
    <x v="7"/>
    <s v="food trucks"/>
    <x v="2579"/>
    <n v="0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n v="2"/>
    <b v="0"/>
    <s v="food/food trucks"/>
    <x v="7"/>
    <s v="food trucks"/>
    <x v="2580"/>
    <n v="1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n v="11"/>
    <b v="0"/>
    <s v="food/food trucks"/>
    <x v="7"/>
    <s v="food trucks"/>
    <x v="2581"/>
    <n v="11"/>
    <x v="0"/>
  </r>
  <r>
    <n v="2582"/>
    <s v="Drunken Wings"/>
    <s v="The place where chicken meets liquor for the first time!"/>
    <x v="161"/>
    <n v="1"/>
    <x v="2"/>
    <s v="US"/>
    <s v="USD"/>
    <n v="1477784634"/>
    <x v="2582"/>
    <b v="0"/>
    <n v="1"/>
    <b v="0"/>
    <s v="food/food trucks"/>
    <x v="7"/>
    <s v="food trucks"/>
    <x v="2582"/>
    <n v="0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n v="5"/>
    <b v="0"/>
    <s v="food/food trucks"/>
    <x v="7"/>
    <s v="food trucks"/>
    <x v="2583"/>
    <n v="1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n v="0"/>
    <b v="0"/>
    <s v="food/food trucks"/>
    <x v="7"/>
    <s v="food trucks"/>
    <x v="2584"/>
    <n v="0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n v="1"/>
    <b v="0"/>
    <s v="food/food trucks"/>
    <x v="7"/>
    <s v="food trucks"/>
    <x v="2585"/>
    <n v="0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n v="1"/>
    <b v="0"/>
    <s v="food/food trucks"/>
    <x v="7"/>
    <s v="food trucks"/>
    <x v="2586"/>
    <n v="0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n v="6"/>
    <b v="0"/>
    <s v="food/food trucks"/>
    <x v="7"/>
    <s v="food trucks"/>
    <x v="2587"/>
    <n v="2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n v="8"/>
    <b v="0"/>
    <s v="food/food trucks"/>
    <x v="7"/>
    <s v="food trucks"/>
    <x v="2588"/>
    <n v="4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n v="1"/>
    <b v="0"/>
    <s v="food/food trucks"/>
    <x v="7"/>
    <s v="food trucks"/>
    <x v="2589"/>
    <n v="0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n v="0"/>
    <b v="0"/>
    <s v="food/food trucks"/>
    <x v="7"/>
    <s v="food trucks"/>
    <x v="2590"/>
    <n v="0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n v="2"/>
    <b v="0"/>
    <s v="food/food trucks"/>
    <x v="7"/>
    <s v="food trucks"/>
    <x v="2591"/>
    <n v="2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n v="1"/>
    <b v="0"/>
    <s v="food/food trucks"/>
    <x v="7"/>
    <s v="food trucks"/>
    <x v="2592"/>
    <n v="0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n v="0"/>
    <b v="0"/>
    <s v="food/food trucks"/>
    <x v="7"/>
    <s v="food trucks"/>
    <x v="2593"/>
    <n v="0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n v="1"/>
    <b v="0"/>
    <s v="food/food trucks"/>
    <x v="7"/>
    <s v="food trucks"/>
    <x v="2594"/>
    <n v="0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n v="19"/>
    <b v="0"/>
    <s v="food/food trucks"/>
    <x v="7"/>
    <s v="food trucks"/>
    <x v="2595"/>
    <n v="12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n v="27"/>
    <b v="0"/>
    <s v="food/food trucks"/>
    <x v="7"/>
    <s v="food trucks"/>
    <x v="2596"/>
    <n v="24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n v="7"/>
    <b v="0"/>
    <s v="food/food trucks"/>
    <x v="7"/>
    <s v="food trucks"/>
    <x v="2597"/>
    <n v="6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n v="14"/>
    <b v="0"/>
    <s v="food/food trucks"/>
    <x v="7"/>
    <s v="food trucks"/>
    <x v="2598"/>
    <n v="39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n v="5"/>
    <b v="0"/>
    <s v="food/food trucks"/>
    <x v="7"/>
    <s v="food trucks"/>
    <x v="2599"/>
    <n v="1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n v="30"/>
    <b v="0"/>
    <s v="food/food trucks"/>
    <x v="7"/>
    <s v="food trucks"/>
    <x v="2600"/>
    <n v="7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n v="151"/>
    <b v="1"/>
    <s v="technology/space exploration"/>
    <x v="2"/>
    <s v="space exploration"/>
    <x v="2601"/>
    <n v="661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n v="489"/>
    <b v="1"/>
    <s v="technology/space exploration"/>
    <x v="2"/>
    <s v="space exploration"/>
    <x v="2602"/>
    <n v="326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n v="50"/>
    <b v="1"/>
    <s v="technology/space exploration"/>
    <x v="2"/>
    <s v="space exploration"/>
    <x v="2603"/>
    <n v="101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n v="321"/>
    <b v="1"/>
    <s v="technology/space exploration"/>
    <x v="2"/>
    <s v="space exploration"/>
    <x v="2604"/>
    <n v="104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n v="1762"/>
    <b v="1"/>
    <s v="technology/space exploration"/>
    <x v="2"/>
    <s v="space exploration"/>
    <x v="2605"/>
    <n v="107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n v="385"/>
    <b v="1"/>
    <s v="technology/space exploration"/>
    <x v="2"/>
    <s v="space exploration"/>
    <x v="2606"/>
    <n v="110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n v="398"/>
    <b v="1"/>
    <s v="technology/space exploration"/>
    <x v="2"/>
    <s v="space exploration"/>
    <x v="2607"/>
    <n v="408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n v="304"/>
    <b v="1"/>
    <s v="technology/space exploration"/>
    <x v="2"/>
    <s v="space exploration"/>
    <x v="2608"/>
    <n v="224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n v="676"/>
    <b v="1"/>
    <s v="technology/space exploration"/>
    <x v="2"/>
    <s v="space exploration"/>
    <x v="2609"/>
    <n v="304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n v="577"/>
    <b v="1"/>
    <s v="technology/space exploration"/>
    <x v="2"/>
    <s v="space exploration"/>
    <x v="2610"/>
    <n v="141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n v="3663"/>
    <b v="1"/>
    <s v="technology/space exploration"/>
    <x v="2"/>
    <s v="space exploration"/>
    <x v="2611"/>
    <n v="2791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n v="294"/>
    <b v="1"/>
    <s v="technology/space exploration"/>
    <x v="2"/>
    <s v="space exploration"/>
    <x v="2612"/>
    <n v="172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n v="28"/>
    <b v="1"/>
    <s v="technology/space exploration"/>
    <x v="2"/>
    <s v="space exploration"/>
    <x v="2613"/>
    <n v="101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n v="100"/>
    <b v="1"/>
    <s v="technology/space exploration"/>
    <x v="2"/>
    <s v="space exploration"/>
    <x v="2614"/>
    <n v="102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n v="72"/>
    <b v="1"/>
    <s v="technology/space exploration"/>
    <x v="2"/>
    <s v="space exploration"/>
    <x v="2615"/>
    <n v="170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n v="238"/>
    <b v="1"/>
    <s v="technology/space exploration"/>
    <x v="2"/>
    <s v="space exploration"/>
    <x v="2616"/>
    <n v="115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n v="159"/>
    <b v="1"/>
    <s v="technology/space exploration"/>
    <x v="2"/>
    <s v="space exploration"/>
    <x v="2617"/>
    <n v="878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n v="77"/>
    <b v="1"/>
    <s v="technology/space exploration"/>
    <x v="2"/>
    <s v="space exploration"/>
    <x v="2618"/>
    <n v="105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n v="53"/>
    <b v="1"/>
    <s v="technology/space exploration"/>
    <x v="2"/>
    <s v="space exploration"/>
    <x v="2619"/>
    <n v="18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n v="1251"/>
    <b v="1"/>
    <s v="technology/space exploration"/>
    <x v="2"/>
    <s v="space exploration"/>
    <x v="2620"/>
    <n v="144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n v="465"/>
    <b v="1"/>
    <s v="technology/space exploration"/>
    <x v="2"/>
    <s v="space exploration"/>
    <x v="2621"/>
    <n v="146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n v="74"/>
    <b v="1"/>
    <s v="technology/space exploration"/>
    <x v="2"/>
    <s v="space exploration"/>
    <x v="2622"/>
    <n v="131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n v="62"/>
    <b v="1"/>
    <s v="technology/space exploration"/>
    <x v="2"/>
    <s v="space exploration"/>
    <x v="2623"/>
    <n v="114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n v="3468"/>
    <b v="1"/>
    <s v="technology/space exploration"/>
    <x v="2"/>
    <s v="space exploration"/>
    <x v="2624"/>
    <n v="1379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n v="52"/>
    <b v="1"/>
    <s v="technology/space exploration"/>
    <x v="2"/>
    <s v="space exploration"/>
    <x v="2625"/>
    <n v="956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n v="50"/>
    <b v="1"/>
    <s v="technology/space exploration"/>
    <x v="2"/>
    <s v="space exploration"/>
    <x v="2626"/>
    <n v="112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n v="45"/>
    <b v="1"/>
    <s v="technology/space exploration"/>
    <x v="2"/>
    <s v="space exploration"/>
    <x v="2627"/>
    <n v="647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n v="21"/>
    <b v="1"/>
    <s v="technology/space exploration"/>
    <x v="2"/>
    <s v="space exploration"/>
    <x v="2628"/>
    <n v="110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n v="100"/>
    <b v="1"/>
    <s v="technology/space exploration"/>
    <x v="2"/>
    <s v="space exploration"/>
    <x v="2629"/>
    <n v="128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n v="81"/>
    <b v="1"/>
    <s v="technology/space exploration"/>
    <x v="2"/>
    <s v="space exploration"/>
    <x v="2630"/>
    <n v="158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n v="286"/>
    <b v="1"/>
    <s v="technology/space exploration"/>
    <x v="2"/>
    <s v="space exploration"/>
    <x v="2631"/>
    <n v="115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n v="42"/>
    <b v="1"/>
    <s v="technology/space exploration"/>
    <x v="2"/>
    <s v="space exploration"/>
    <x v="2632"/>
    <n v="137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n v="199"/>
    <b v="1"/>
    <s v="technology/space exploration"/>
    <x v="2"/>
    <s v="space exploration"/>
    <x v="2633"/>
    <n v="355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n v="25"/>
    <b v="1"/>
    <s v="technology/space exploration"/>
    <x v="2"/>
    <s v="space exploration"/>
    <x v="2634"/>
    <n v="106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n v="84"/>
    <b v="1"/>
    <s v="technology/space exploration"/>
    <x v="2"/>
    <s v="space exploration"/>
    <x v="2635"/>
    <n v="100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n v="50"/>
    <b v="1"/>
    <s v="technology/space exploration"/>
    <x v="2"/>
    <s v="space exploration"/>
    <x v="2636"/>
    <n v="187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n v="26"/>
    <b v="1"/>
    <s v="technology/space exploration"/>
    <x v="2"/>
    <s v="space exploration"/>
    <x v="2637"/>
    <n v="166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n v="14"/>
    <b v="1"/>
    <s v="technology/space exploration"/>
    <x v="2"/>
    <s v="space exploration"/>
    <x v="2638"/>
    <n v="102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n v="49"/>
    <b v="1"/>
    <s v="technology/space exploration"/>
    <x v="2"/>
    <s v="space exploration"/>
    <x v="2639"/>
    <n v="164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n v="69"/>
    <b v="1"/>
    <s v="technology/space exploration"/>
    <x v="2"/>
    <s v="space exploration"/>
    <x v="2640"/>
    <n v="106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n v="1"/>
    <b v="0"/>
    <s v="technology/space exploration"/>
    <x v="2"/>
    <s v="space exploration"/>
    <x v="2641"/>
    <n v="1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n v="0"/>
    <b v="0"/>
    <s v="technology/space exploration"/>
    <x v="2"/>
    <s v="space exploration"/>
    <x v="2642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n v="1501"/>
    <b v="0"/>
    <s v="technology/space exploration"/>
    <x v="2"/>
    <s v="space exploration"/>
    <x v="2643"/>
    <n v="34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n v="52"/>
    <b v="0"/>
    <s v="technology/space exploration"/>
    <x v="2"/>
    <s v="space exploration"/>
    <x v="2644"/>
    <n v="2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n v="23"/>
    <b v="0"/>
    <s v="technology/space exploration"/>
    <x v="2"/>
    <s v="space exploration"/>
    <x v="2645"/>
    <n v="11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n v="535"/>
    <b v="0"/>
    <s v="technology/space exploration"/>
    <x v="2"/>
    <s v="space exploration"/>
    <x v="2646"/>
    <n v="8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n v="3"/>
    <b v="0"/>
    <s v="technology/space exploration"/>
    <x v="2"/>
    <s v="space exploration"/>
    <x v="2647"/>
    <n v="1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n v="6"/>
    <b v="0"/>
    <s v="technology/space exploration"/>
    <x v="2"/>
    <s v="space exploration"/>
    <x v="2648"/>
    <n v="1"/>
    <x v="2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n v="3"/>
    <b v="0"/>
    <s v="technology/space exploration"/>
    <x v="2"/>
    <s v="space exploration"/>
    <x v="2649"/>
    <n v="0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n v="5"/>
    <b v="0"/>
    <s v="technology/space exploration"/>
    <x v="2"/>
    <s v="space exploration"/>
    <x v="2650"/>
    <n v="1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n v="17"/>
    <b v="0"/>
    <s v="technology/space exploration"/>
    <x v="2"/>
    <s v="space exploration"/>
    <x v="2651"/>
    <n v="2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n v="11"/>
    <b v="0"/>
    <s v="technology/space exploration"/>
    <x v="2"/>
    <s v="space exploration"/>
    <x v="2652"/>
    <n v="1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n v="70"/>
    <b v="0"/>
    <s v="technology/space exploration"/>
    <x v="2"/>
    <s v="space exploration"/>
    <x v="2653"/>
    <n v="12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n v="6"/>
    <b v="0"/>
    <s v="technology/space exploration"/>
    <x v="2"/>
    <s v="space exploration"/>
    <x v="2654"/>
    <n v="0"/>
    <x v="0"/>
  </r>
  <r>
    <n v="2655"/>
    <s v="Balloons (Canceled)"/>
    <s v="Thank you for your support!"/>
    <x v="36"/>
    <n v="3155"/>
    <x v="1"/>
    <s v="US"/>
    <s v="USD"/>
    <n v="1455048000"/>
    <x v="2655"/>
    <b v="0"/>
    <n v="43"/>
    <b v="0"/>
    <s v="technology/space exploration"/>
    <x v="2"/>
    <s v="space exploration"/>
    <x v="2655"/>
    <n v="21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n v="152"/>
    <b v="0"/>
    <s v="technology/space exploration"/>
    <x v="2"/>
    <s v="space exploration"/>
    <x v="2656"/>
    <n v="11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n v="59"/>
    <b v="0"/>
    <s v="technology/space exploration"/>
    <x v="2"/>
    <s v="space exploration"/>
    <x v="2657"/>
    <n v="19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n v="4"/>
    <b v="0"/>
    <s v="technology/space exploration"/>
    <x v="2"/>
    <s v="space exploration"/>
    <x v="2658"/>
    <n v="0"/>
    <x v="2"/>
  </r>
  <r>
    <n v="2659"/>
    <s v="test (Canceled)"/>
    <s v="test"/>
    <x v="197"/>
    <n v="1333"/>
    <x v="1"/>
    <s v="US"/>
    <s v="USD"/>
    <n v="1429321210"/>
    <x v="2659"/>
    <b v="0"/>
    <n v="10"/>
    <b v="0"/>
    <s v="technology/space exploration"/>
    <x v="2"/>
    <s v="space exploration"/>
    <x v="2659"/>
    <n v="3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n v="5"/>
    <b v="0"/>
    <s v="technology/space exploration"/>
    <x v="2"/>
    <s v="space exploration"/>
    <x v="2660"/>
    <n v="0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n v="60"/>
    <b v="1"/>
    <s v="technology/makerspaces"/>
    <x v="2"/>
    <s v="makerspaces"/>
    <x v="2661"/>
    <n v="103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n v="80"/>
    <b v="1"/>
    <s v="technology/makerspaces"/>
    <x v="2"/>
    <s v="makerspaces"/>
    <x v="2662"/>
    <n v="107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n v="56"/>
    <b v="1"/>
    <s v="technology/makerspaces"/>
    <x v="2"/>
    <s v="makerspaces"/>
    <x v="2663"/>
    <n v="105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n v="104"/>
    <b v="1"/>
    <s v="technology/makerspaces"/>
    <x v="2"/>
    <s v="makerspaces"/>
    <x v="2664"/>
    <n v="103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n v="46"/>
    <b v="1"/>
    <s v="technology/makerspaces"/>
    <x v="2"/>
    <s v="makerspaces"/>
    <x v="2665"/>
    <n v="123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n v="206"/>
    <b v="1"/>
    <s v="technology/makerspaces"/>
    <x v="2"/>
    <s v="makerspaces"/>
    <x v="2666"/>
    <n v="159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n v="18"/>
    <b v="1"/>
    <s v="technology/makerspaces"/>
    <x v="2"/>
    <s v="makerspaces"/>
    <x v="2667"/>
    <n v="111"/>
    <x v="2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n v="28"/>
    <b v="1"/>
    <s v="technology/makerspaces"/>
    <x v="2"/>
    <s v="makerspaces"/>
    <x v="2668"/>
    <n v="171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n v="11"/>
    <b v="1"/>
    <s v="technology/makerspaces"/>
    <x v="2"/>
    <s v="makerspaces"/>
    <x v="2669"/>
    <n v="125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n v="60"/>
    <b v="0"/>
    <s v="technology/makerspaces"/>
    <x v="2"/>
    <s v="makerspaces"/>
    <x v="2670"/>
    <n v="6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n v="84"/>
    <b v="0"/>
    <s v="technology/makerspaces"/>
    <x v="2"/>
    <s v="makerspaces"/>
    <x v="2671"/>
    <n v="11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n v="47"/>
    <b v="0"/>
    <s v="technology/makerspaces"/>
    <x v="2"/>
    <s v="makerspaces"/>
    <x v="2672"/>
    <n v="33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n v="66"/>
    <b v="0"/>
    <s v="technology/makerspaces"/>
    <x v="2"/>
    <s v="makerspaces"/>
    <x v="2673"/>
    <n v="2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n v="171"/>
    <b v="0"/>
    <s v="technology/makerspaces"/>
    <x v="2"/>
    <s v="makerspaces"/>
    <x v="2674"/>
    <n v="63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n v="29"/>
    <b v="0"/>
    <s v="technology/makerspaces"/>
    <x v="2"/>
    <s v="makerspaces"/>
    <x v="2675"/>
    <n v="8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n v="9"/>
    <b v="0"/>
    <s v="technology/makerspaces"/>
    <x v="2"/>
    <s v="makerspaces"/>
    <x v="2676"/>
    <n v="50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n v="27"/>
    <b v="0"/>
    <s v="technology/makerspaces"/>
    <x v="2"/>
    <s v="makerspaces"/>
    <x v="2677"/>
    <n v="18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n v="2"/>
    <b v="0"/>
    <s v="technology/makerspaces"/>
    <x v="2"/>
    <s v="makerspaces"/>
    <x v="2678"/>
    <n v="0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n v="3"/>
    <b v="0"/>
    <s v="technology/makerspaces"/>
    <x v="2"/>
    <s v="makerspaces"/>
    <x v="2679"/>
    <n v="0"/>
    <x v="0"/>
  </r>
  <r>
    <n v="2680"/>
    <s v="iHeart Pillow"/>
    <s v="iHeartPillow, Connecting loved ones"/>
    <x v="261"/>
    <n v="276"/>
    <x v="2"/>
    <s v="ES"/>
    <s v="EUR"/>
    <n v="1459915491"/>
    <x v="2680"/>
    <b v="0"/>
    <n v="4"/>
    <b v="0"/>
    <s v="technology/makerspaces"/>
    <x v="2"/>
    <s v="makerspaces"/>
    <x v="2680"/>
    <n v="1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n v="2"/>
    <b v="0"/>
    <s v="food/food trucks"/>
    <x v="7"/>
    <s v="food trucks"/>
    <x v="2681"/>
    <n v="1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n v="20"/>
    <b v="0"/>
    <s v="food/food trucks"/>
    <x v="7"/>
    <s v="food trucks"/>
    <x v="2682"/>
    <n v="28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n v="3"/>
    <b v="0"/>
    <s v="food/food trucks"/>
    <x v="7"/>
    <s v="food trucks"/>
    <x v="2683"/>
    <n v="0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n v="4"/>
    <b v="0"/>
    <s v="food/food trucks"/>
    <x v="7"/>
    <s v="food trucks"/>
    <x v="2684"/>
    <n v="1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n v="1"/>
    <b v="0"/>
    <s v="food/food trucks"/>
    <x v="7"/>
    <s v="food trucks"/>
    <x v="2685"/>
    <n v="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n v="0"/>
    <b v="0"/>
    <s v="food/food trucks"/>
    <x v="7"/>
    <s v="food trucks"/>
    <x v="2686"/>
    <n v="0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n v="0"/>
    <b v="0"/>
    <s v="food/food trucks"/>
    <x v="7"/>
    <s v="food trucks"/>
    <x v="2687"/>
    <n v="0"/>
    <x v="0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n v="14"/>
    <b v="0"/>
    <s v="food/food trucks"/>
    <x v="7"/>
    <s v="food trucks"/>
    <x v="2688"/>
    <n v="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n v="1"/>
    <b v="0"/>
    <s v="food/food trucks"/>
    <x v="7"/>
    <s v="food trucks"/>
    <x v="2689"/>
    <n v="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n v="118"/>
    <b v="0"/>
    <s v="food/food trucks"/>
    <x v="7"/>
    <s v="food trucks"/>
    <x v="2690"/>
    <n v="11"/>
    <x v="0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n v="2"/>
    <b v="0"/>
    <s v="food/food trucks"/>
    <x v="7"/>
    <s v="food trucks"/>
    <x v="2691"/>
    <n v="0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n v="1"/>
    <b v="0"/>
    <s v="food/food trucks"/>
    <x v="7"/>
    <s v="food trucks"/>
    <x v="2692"/>
    <n v="1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n v="3"/>
    <b v="0"/>
    <s v="food/food trucks"/>
    <x v="7"/>
    <s v="food trucks"/>
    <x v="2693"/>
    <n v="1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n v="1"/>
    <b v="0"/>
    <s v="food/food trucks"/>
    <x v="7"/>
    <s v="food trucks"/>
    <x v="2694"/>
    <n v="0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n v="3"/>
    <b v="0"/>
    <s v="food/food trucks"/>
    <x v="7"/>
    <s v="food trucks"/>
    <x v="2695"/>
    <n v="0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n v="38"/>
    <b v="0"/>
    <s v="food/food trucks"/>
    <x v="7"/>
    <s v="food trucks"/>
    <x v="2696"/>
    <n v="6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n v="52"/>
    <b v="0"/>
    <s v="food/food trucks"/>
    <x v="7"/>
    <s v="food trucks"/>
    <x v="2697"/>
    <n v="26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n v="2"/>
    <b v="0"/>
    <s v="food/food trucks"/>
    <x v="7"/>
    <s v="food trucks"/>
    <x v="2698"/>
    <n v="0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n v="0"/>
    <b v="0"/>
    <s v="food/food trucks"/>
    <x v="7"/>
    <s v="food trucks"/>
    <x v="2699"/>
    <n v="0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n v="4"/>
    <b v="0"/>
    <s v="food/food trucks"/>
    <x v="7"/>
    <s v="food trucks"/>
    <x v="2700"/>
    <n v="1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n v="46"/>
    <b v="0"/>
    <s v="theater/spaces"/>
    <x v="1"/>
    <s v="spaces"/>
    <x v="2701"/>
    <n v="46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n v="26"/>
    <b v="0"/>
    <s v="theater/spaces"/>
    <x v="1"/>
    <s v="spaces"/>
    <x v="2702"/>
    <n v="34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n v="45"/>
    <b v="0"/>
    <s v="theater/spaces"/>
    <x v="1"/>
    <s v="spaces"/>
    <x v="2703"/>
    <n v="104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n v="7"/>
    <b v="0"/>
    <s v="theater/spaces"/>
    <x v="1"/>
    <s v="spaces"/>
    <x v="2704"/>
    <n v="6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n v="8"/>
    <b v="0"/>
    <s v="theater/spaces"/>
    <x v="1"/>
    <s v="spaces"/>
    <x v="2705"/>
    <n v="11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n v="263"/>
    <b v="1"/>
    <s v="theater/spaces"/>
    <x v="1"/>
    <s v="spaces"/>
    <x v="2706"/>
    <n v="112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n v="394"/>
    <b v="1"/>
    <s v="theater/spaces"/>
    <x v="1"/>
    <s v="spaces"/>
    <x v="2707"/>
    <n v="351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n v="1049"/>
    <b v="1"/>
    <s v="theater/spaces"/>
    <x v="1"/>
    <s v="spaces"/>
    <x v="2708"/>
    <n v="233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n v="308"/>
    <b v="1"/>
    <s v="theater/spaces"/>
    <x v="1"/>
    <s v="spaces"/>
    <x v="2709"/>
    <n v="102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n v="1088"/>
    <b v="1"/>
    <s v="theater/spaces"/>
    <x v="1"/>
    <s v="spaces"/>
    <x v="2710"/>
    <n v="154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n v="73"/>
    <b v="1"/>
    <s v="theater/spaces"/>
    <x v="1"/>
    <s v="spaces"/>
    <x v="2711"/>
    <n v="101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n v="143"/>
    <b v="1"/>
    <s v="theater/spaces"/>
    <x v="1"/>
    <s v="spaces"/>
    <x v="2712"/>
    <n v="131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n v="1420"/>
    <b v="1"/>
    <s v="theater/spaces"/>
    <x v="1"/>
    <s v="spaces"/>
    <x v="2713"/>
    <n v="102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n v="305"/>
    <b v="1"/>
    <s v="theater/spaces"/>
    <x v="1"/>
    <s v="spaces"/>
    <x v="2714"/>
    <n v="116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n v="551"/>
    <b v="1"/>
    <s v="theater/spaces"/>
    <x v="1"/>
    <s v="spaces"/>
    <x v="2715"/>
    <n v="26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n v="187"/>
    <b v="1"/>
    <s v="theater/spaces"/>
    <x v="1"/>
    <s v="spaces"/>
    <x v="2716"/>
    <n v="120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n v="325"/>
    <b v="1"/>
    <s v="theater/spaces"/>
    <x v="1"/>
    <s v="spaces"/>
    <x v="2717"/>
    <n v="120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n v="148"/>
    <b v="1"/>
    <s v="theater/spaces"/>
    <x v="1"/>
    <s v="spaces"/>
    <x v="2718"/>
    <n v="104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n v="69"/>
    <b v="1"/>
    <s v="theater/spaces"/>
    <x v="1"/>
    <s v="spaces"/>
    <x v="2719"/>
    <n v="109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n v="173"/>
    <b v="1"/>
    <s v="theater/spaces"/>
    <x v="1"/>
    <s v="spaces"/>
    <x v="2720"/>
    <n v="118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n v="269"/>
    <b v="1"/>
    <s v="technology/hardware"/>
    <x v="2"/>
    <s v="hardware"/>
    <x v="2721"/>
    <n v="1462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n v="185"/>
    <b v="1"/>
    <s v="technology/hardware"/>
    <x v="2"/>
    <s v="hardware"/>
    <x v="2722"/>
    <n v="25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n v="176"/>
    <b v="1"/>
    <s v="technology/hardware"/>
    <x v="2"/>
    <s v="hardware"/>
    <x v="2723"/>
    <n v="140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n v="1019"/>
    <b v="1"/>
    <s v="technology/hardware"/>
    <x v="2"/>
    <s v="hardware"/>
    <x v="2724"/>
    <n v="297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n v="113"/>
    <b v="1"/>
    <s v="technology/hardware"/>
    <x v="2"/>
    <s v="hardware"/>
    <x v="2725"/>
    <n v="145"/>
    <x v="1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n v="404"/>
    <b v="1"/>
    <s v="technology/hardware"/>
    <x v="2"/>
    <s v="hardware"/>
    <x v="2726"/>
    <n v="106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n v="707"/>
    <b v="1"/>
    <s v="technology/hardware"/>
    <x v="2"/>
    <s v="hardware"/>
    <x v="2727"/>
    <n v="493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n v="392"/>
    <b v="1"/>
    <s v="technology/hardware"/>
    <x v="2"/>
    <s v="hardware"/>
    <x v="2728"/>
    <n v="202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n v="23"/>
    <b v="1"/>
    <s v="technology/hardware"/>
    <x v="2"/>
    <s v="hardware"/>
    <x v="2729"/>
    <n v="104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n v="682"/>
    <b v="1"/>
    <s v="technology/hardware"/>
    <x v="2"/>
    <s v="hardware"/>
    <x v="2730"/>
    <n v="17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n v="37"/>
    <b v="1"/>
    <s v="technology/hardware"/>
    <x v="2"/>
    <s v="hardware"/>
    <x v="2731"/>
    <n v="104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n v="146"/>
    <b v="1"/>
    <s v="technology/hardware"/>
    <x v="2"/>
    <s v="hardware"/>
    <x v="2732"/>
    <n v="118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n v="119"/>
    <b v="1"/>
    <s v="technology/hardware"/>
    <x v="2"/>
    <s v="hardware"/>
    <x v="2733"/>
    <n v="108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n v="163"/>
    <b v="1"/>
    <s v="technology/hardware"/>
    <x v="2"/>
    <s v="hardware"/>
    <x v="2734"/>
    <n v="22603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n v="339"/>
    <b v="1"/>
    <s v="technology/hardware"/>
    <x v="2"/>
    <s v="hardware"/>
    <x v="2735"/>
    <n v="978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n v="58"/>
    <b v="1"/>
    <s v="technology/hardware"/>
    <x v="2"/>
    <s v="hardware"/>
    <x v="2736"/>
    <n v="12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n v="456"/>
    <b v="1"/>
    <s v="technology/hardware"/>
    <x v="2"/>
    <s v="hardware"/>
    <x v="2737"/>
    <n v="246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n v="15"/>
    <b v="1"/>
    <s v="technology/hardware"/>
    <x v="2"/>
    <s v="hardware"/>
    <x v="2738"/>
    <n v="148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n v="191"/>
    <b v="1"/>
    <s v="technology/hardware"/>
    <x v="2"/>
    <s v="hardware"/>
    <x v="2739"/>
    <n v="384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n v="17"/>
    <b v="1"/>
    <s v="technology/hardware"/>
    <x v="2"/>
    <s v="hardware"/>
    <x v="2740"/>
    <n v="103"/>
    <x v="0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n v="4"/>
    <b v="0"/>
    <s v="publishing/children's books"/>
    <x v="3"/>
    <s v="children's books"/>
    <x v="2741"/>
    <n v="0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n v="18"/>
    <b v="0"/>
    <s v="publishing/children's books"/>
    <x v="3"/>
    <s v="children's books"/>
    <x v="2742"/>
    <n v="29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n v="0"/>
    <b v="0"/>
    <s v="publishing/children's books"/>
    <x v="3"/>
    <s v="children's books"/>
    <x v="2743"/>
    <n v="0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n v="22"/>
    <b v="0"/>
    <s v="publishing/children's books"/>
    <x v="3"/>
    <s v="children's books"/>
    <x v="2744"/>
    <n v="5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n v="49"/>
    <b v="0"/>
    <s v="publishing/children's books"/>
    <x v="3"/>
    <s v="children's books"/>
    <x v="2745"/>
    <n v="22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n v="19"/>
    <b v="0"/>
    <s v="publishing/children's books"/>
    <x v="3"/>
    <s v="children's books"/>
    <x v="2746"/>
    <n v="27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n v="4"/>
    <b v="0"/>
    <s v="publishing/children's books"/>
    <x v="3"/>
    <s v="children's books"/>
    <x v="2747"/>
    <n v="28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n v="4"/>
    <b v="0"/>
    <s v="publishing/children's books"/>
    <x v="3"/>
    <s v="children's books"/>
    <x v="2748"/>
    <n v="1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n v="2"/>
    <b v="0"/>
    <s v="publishing/children's books"/>
    <x v="3"/>
    <s v="children's books"/>
    <x v="2749"/>
    <n v="1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n v="0"/>
    <b v="0"/>
    <s v="publishing/children's books"/>
    <x v="3"/>
    <s v="children's books"/>
    <x v="2750"/>
    <n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n v="0"/>
    <b v="0"/>
    <s v="publishing/children's books"/>
    <x v="3"/>
    <s v="children's books"/>
    <x v="2751"/>
    <n v="0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n v="14"/>
    <b v="0"/>
    <s v="publishing/children's books"/>
    <x v="3"/>
    <s v="children's books"/>
    <x v="2752"/>
    <n v="11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n v="8"/>
    <b v="0"/>
    <s v="publishing/children's books"/>
    <x v="3"/>
    <s v="children's books"/>
    <x v="2753"/>
    <n v="19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n v="0"/>
    <b v="0"/>
    <s v="publishing/children's books"/>
    <x v="3"/>
    <s v="children's books"/>
    <x v="2754"/>
    <n v="0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n v="15"/>
    <b v="0"/>
    <s v="publishing/children's books"/>
    <x v="3"/>
    <s v="children's books"/>
    <x v="2755"/>
    <n v="52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n v="33"/>
    <b v="0"/>
    <s v="publishing/children's books"/>
    <x v="3"/>
    <s v="children's books"/>
    <x v="2756"/>
    <n v="10"/>
    <x v="4"/>
  </r>
  <r>
    <n v="2757"/>
    <s v="C is for Crooked"/>
    <s v="A children's letter book that Lampoons Hillary Clinton"/>
    <x v="15"/>
    <n v="10"/>
    <x v="2"/>
    <s v="US"/>
    <s v="USD"/>
    <n v="1470498332"/>
    <x v="2757"/>
    <b v="0"/>
    <n v="2"/>
    <b v="0"/>
    <s v="publishing/children's books"/>
    <x v="3"/>
    <s v="children's books"/>
    <x v="2757"/>
    <n v="1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n v="6"/>
    <b v="0"/>
    <s v="publishing/children's books"/>
    <x v="3"/>
    <s v="children's books"/>
    <x v="2758"/>
    <n v="12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n v="2"/>
    <b v="0"/>
    <s v="publishing/children's books"/>
    <x v="3"/>
    <s v="children's books"/>
    <x v="2759"/>
    <n v="11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n v="0"/>
    <b v="0"/>
    <s v="publishing/children's books"/>
    <x v="3"/>
    <s v="children's books"/>
    <x v="2760"/>
    <n v="0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n v="4"/>
    <b v="0"/>
    <s v="publishing/children's books"/>
    <x v="3"/>
    <s v="children's books"/>
    <x v="2761"/>
    <n v="1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n v="1"/>
    <b v="0"/>
    <s v="publishing/children's books"/>
    <x v="3"/>
    <s v="children's books"/>
    <x v="2762"/>
    <n v="1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n v="3"/>
    <b v="0"/>
    <s v="publishing/children's books"/>
    <x v="3"/>
    <s v="children's books"/>
    <x v="2763"/>
    <n v="0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n v="4"/>
    <b v="0"/>
    <s v="publishing/children's books"/>
    <x v="3"/>
    <s v="children's books"/>
    <x v="2764"/>
    <n v="1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n v="0"/>
    <b v="0"/>
    <s v="publishing/children's books"/>
    <x v="3"/>
    <s v="children's books"/>
    <x v="2765"/>
    <n v="0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n v="4"/>
    <b v="0"/>
    <s v="publishing/children's books"/>
    <x v="3"/>
    <s v="children's books"/>
    <x v="2766"/>
    <n v="2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n v="3"/>
    <b v="0"/>
    <s v="publishing/children's books"/>
    <x v="3"/>
    <s v="children's books"/>
    <x v="2767"/>
    <n v="1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n v="34"/>
    <b v="0"/>
    <s v="publishing/children's books"/>
    <x v="3"/>
    <s v="children's books"/>
    <x v="2768"/>
    <n v="14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n v="2"/>
    <b v="0"/>
    <s v="publishing/children's books"/>
    <x v="3"/>
    <s v="children's books"/>
    <x v="2769"/>
    <n v="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n v="33"/>
    <b v="0"/>
    <s v="publishing/children's books"/>
    <x v="3"/>
    <s v="children's books"/>
    <x v="2770"/>
    <n v="1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n v="0"/>
    <b v="0"/>
    <s v="publishing/children's books"/>
    <x v="3"/>
    <s v="children's books"/>
    <x v="2771"/>
    <n v="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n v="0"/>
    <b v="0"/>
    <s v="publishing/children's books"/>
    <x v="3"/>
    <s v="children's books"/>
    <x v="2772"/>
    <n v="0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n v="1"/>
    <b v="0"/>
    <s v="publishing/children's books"/>
    <x v="3"/>
    <s v="children's books"/>
    <x v="2773"/>
    <n v="0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n v="13"/>
    <b v="0"/>
    <s v="publishing/children's books"/>
    <x v="3"/>
    <s v="children's books"/>
    <x v="2774"/>
    <n v="14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n v="2"/>
    <b v="0"/>
    <s v="publishing/children's books"/>
    <x v="3"/>
    <s v="children's books"/>
    <x v="2775"/>
    <n v="3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n v="36"/>
    <b v="0"/>
    <s v="publishing/children's books"/>
    <x v="3"/>
    <s v="children's books"/>
    <x v="2776"/>
    <n v="8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n v="1"/>
    <b v="0"/>
    <s v="publishing/children's books"/>
    <x v="3"/>
    <s v="children's books"/>
    <x v="2777"/>
    <n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n v="15"/>
    <b v="0"/>
    <s v="publishing/children's books"/>
    <x v="3"/>
    <s v="children's books"/>
    <x v="2778"/>
    <n v="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n v="1"/>
    <b v="0"/>
    <s v="publishing/children's books"/>
    <x v="3"/>
    <s v="children's books"/>
    <x v="2779"/>
    <n v="2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n v="0"/>
    <b v="0"/>
    <s v="publishing/children's books"/>
    <x v="3"/>
    <s v="children's books"/>
    <x v="2780"/>
    <n v="0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n v="28"/>
    <b v="1"/>
    <s v="theater/plays"/>
    <x v="1"/>
    <s v="plays"/>
    <x v="2781"/>
    <n v="105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n v="18"/>
    <b v="1"/>
    <s v="theater/plays"/>
    <x v="1"/>
    <s v="plays"/>
    <x v="2782"/>
    <n v="12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n v="61"/>
    <b v="1"/>
    <s v="theater/plays"/>
    <x v="1"/>
    <s v="plays"/>
    <x v="2783"/>
    <n v="115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n v="108"/>
    <b v="1"/>
    <s v="theater/plays"/>
    <x v="1"/>
    <s v="plays"/>
    <x v="2784"/>
    <n v="119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n v="142"/>
    <b v="1"/>
    <s v="theater/plays"/>
    <x v="1"/>
    <s v="plays"/>
    <x v="2785"/>
    <n v="105"/>
    <x v="2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n v="74"/>
    <b v="1"/>
    <s v="theater/plays"/>
    <x v="1"/>
    <s v="plays"/>
    <x v="2786"/>
    <n v="118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n v="38"/>
    <b v="1"/>
    <s v="theater/plays"/>
    <x v="1"/>
    <s v="plays"/>
    <x v="2787"/>
    <n v="120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n v="20"/>
    <b v="1"/>
    <s v="theater/plays"/>
    <x v="1"/>
    <s v="plays"/>
    <x v="2788"/>
    <n v="103"/>
    <x v="2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n v="24"/>
    <b v="1"/>
    <s v="theater/plays"/>
    <x v="1"/>
    <s v="plays"/>
    <x v="2789"/>
    <n v="101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n v="66"/>
    <b v="1"/>
    <s v="theater/plays"/>
    <x v="1"/>
    <s v="plays"/>
    <x v="2790"/>
    <n v="105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n v="28"/>
    <b v="1"/>
    <s v="theater/plays"/>
    <x v="1"/>
    <s v="plays"/>
    <x v="2791"/>
    <n v="103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n v="24"/>
    <b v="1"/>
    <s v="theater/plays"/>
    <x v="1"/>
    <s v="plays"/>
    <x v="2792"/>
    <n v="108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n v="73"/>
    <b v="1"/>
    <s v="theater/plays"/>
    <x v="1"/>
    <s v="plays"/>
    <x v="2793"/>
    <n v="111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n v="3"/>
    <b v="1"/>
    <s v="theater/plays"/>
    <x v="1"/>
    <s v="plays"/>
    <x v="2794"/>
    <n v="150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n v="20"/>
    <b v="1"/>
    <s v="theater/plays"/>
    <x v="1"/>
    <s v="plays"/>
    <x v="2795"/>
    <n v="104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n v="21"/>
    <b v="1"/>
    <s v="theater/plays"/>
    <x v="1"/>
    <s v="plays"/>
    <x v="2796"/>
    <n v="116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n v="94"/>
    <b v="1"/>
    <s v="theater/plays"/>
    <x v="1"/>
    <s v="plays"/>
    <x v="2797"/>
    <n v="103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n v="139"/>
    <b v="1"/>
    <s v="theater/plays"/>
    <x v="1"/>
    <s v="plays"/>
    <x v="2798"/>
    <n v="101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n v="130"/>
    <b v="1"/>
    <s v="theater/plays"/>
    <x v="1"/>
    <s v="plays"/>
    <x v="2799"/>
    <n v="117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n v="31"/>
    <b v="1"/>
    <s v="theater/plays"/>
    <x v="1"/>
    <s v="plays"/>
    <x v="2800"/>
    <n v="133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n v="13"/>
    <b v="1"/>
    <s v="theater/plays"/>
    <x v="1"/>
    <s v="plays"/>
    <x v="2801"/>
    <n v="133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n v="90"/>
    <b v="1"/>
    <s v="theater/plays"/>
    <x v="1"/>
    <s v="plays"/>
    <x v="2802"/>
    <n v="10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n v="141"/>
    <b v="1"/>
    <s v="theater/plays"/>
    <x v="1"/>
    <s v="plays"/>
    <x v="2803"/>
    <n v="128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n v="23"/>
    <b v="1"/>
    <s v="theater/plays"/>
    <x v="1"/>
    <s v="plays"/>
    <x v="2804"/>
    <n v="115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n v="18"/>
    <b v="1"/>
    <s v="theater/plays"/>
    <x v="1"/>
    <s v="plays"/>
    <x v="2805"/>
    <n v="110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n v="76"/>
    <b v="1"/>
    <s v="theater/plays"/>
    <x v="1"/>
    <s v="plays"/>
    <x v="2806"/>
    <n v="112"/>
    <x v="0"/>
  </r>
  <r>
    <n v="2807"/>
    <s v="The Commission Theatre Co."/>
    <s v="Bringing Shakespeare back to the Playwrights"/>
    <x v="10"/>
    <n v="6300"/>
    <x v="0"/>
    <s v="US"/>
    <s v="USD"/>
    <n v="1435611438"/>
    <x v="2807"/>
    <b v="0"/>
    <n v="93"/>
    <b v="1"/>
    <s v="theater/plays"/>
    <x v="1"/>
    <s v="plays"/>
    <x v="2807"/>
    <n v="126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n v="69"/>
    <b v="1"/>
    <s v="theater/plays"/>
    <x v="1"/>
    <s v="plays"/>
    <x v="2808"/>
    <n v="100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n v="21"/>
    <b v="1"/>
    <s v="theater/plays"/>
    <x v="1"/>
    <s v="plays"/>
    <x v="2809"/>
    <n v="102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n v="57"/>
    <b v="1"/>
    <s v="theater/plays"/>
    <x v="1"/>
    <s v="plays"/>
    <x v="2810"/>
    <n v="108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n v="108"/>
    <b v="1"/>
    <s v="theater/plays"/>
    <x v="1"/>
    <s v="plays"/>
    <x v="2811"/>
    <n v="100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n v="83"/>
    <b v="1"/>
    <s v="theater/plays"/>
    <x v="1"/>
    <s v="plays"/>
    <x v="2812"/>
    <n v="113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n v="96"/>
    <b v="1"/>
    <s v="theater/plays"/>
    <x v="1"/>
    <s v="plays"/>
    <x v="2813"/>
    <n v="128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n v="64"/>
    <b v="1"/>
    <s v="theater/plays"/>
    <x v="1"/>
    <s v="plays"/>
    <x v="2814"/>
    <n v="108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n v="14"/>
    <b v="1"/>
    <s v="theater/plays"/>
    <x v="1"/>
    <s v="plays"/>
    <x v="2815"/>
    <n v="242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n v="169"/>
    <b v="1"/>
    <s v="theater/plays"/>
    <x v="1"/>
    <s v="plays"/>
    <x v="2816"/>
    <n v="142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n v="33"/>
    <b v="1"/>
    <s v="theater/plays"/>
    <x v="1"/>
    <s v="plays"/>
    <x v="2817"/>
    <n v="130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n v="102"/>
    <b v="1"/>
    <s v="theater/plays"/>
    <x v="1"/>
    <s v="plays"/>
    <x v="2818"/>
    <n v="10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n v="104"/>
    <b v="1"/>
    <s v="theater/plays"/>
    <x v="1"/>
    <s v="plays"/>
    <x v="2819"/>
    <n v="105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n v="20"/>
    <b v="1"/>
    <s v="theater/plays"/>
    <x v="1"/>
    <s v="plays"/>
    <x v="2820"/>
    <n v="136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n v="35"/>
    <b v="1"/>
    <s v="theater/plays"/>
    <x v="1"/>
    <s v="plays"/>
    <x v="2821"/>
    <n v="100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n v="94"/>
    <b v="1"/>
    <s v="theater/plays"/>
    <x v="1"/>
    <s v="plays"/>
    <x v="2822"/>
    <n v="1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n v="14"/>
    <b v="1"/>
    <s v="theater/plays"/>
    <x v="1"/>
    <s v="plays"/>
    <x v="2823"/>
    <n v="124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n v="15"/>
    <b v="1"/>
    <s v="theater/plays"/>
    <x v="1"/>
    <s v="plays"/>
    <x v="2824"/>
    <n v="117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n v="51"/>
    <b v="1"/>
    <s v="theater/plays"/>
    <x v="1"/>
    <s v="plays"/>
    <x v="2825"/>
    <n v="103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n v="19"/>
    <b v="1"/>
    <s v="theater/plays"/>
    <x v="1"/>
    <s v="plays"/>
    <x v="2826"/>
    <n v="108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n v="23"/>
    <b v="1"/>
    <s v="theater/plays"/>
    <x v="1"/>
    <s v="plays"/>
    <x v="2827"/>
    <n v="12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n v="97"/>
    <b v="1"/>
    <s v="theater/plays"/>
    <x v="1"/>
    <s v="plays"/>
    <x v="2828"/>
    <n v="1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n v="76"/>
    <b v="1"/>
    <s v="theater/plays"/>
    <x v="1"/>
    <s v="plays"/>
    <x v="2829"/>
    <n v="107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n v="11"/>
    <b v="1"/>
    <s v="theater/plays"/>
    <x v="1"/>
    <s v="plays"/>
    <x v="2830"/>
    <n v="10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n v="52"/>
    <b v="1"/>
    <s v="theater/plays"/>
    <x v="1"/>
    <s v="plays"/>
    <x v="2831"/>
    <n v="111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n v="95"/>
    <b v="1"/>
    <s v="theater/plays"/>
    <x v="1"/>
    <s v="plays"/>
    <x v="2832"/>
    <n v="115"/>
    <x v="3"/>
  </r>
  <r>
    <n v="2833"/>
    <s v="Star Man Rocket Man"/>
    <s v="A new play about exploring outer space"/>
    <x v="200"/>
    <n v="2923"/>
    <x v="0"/>
    <s v="US"/>
    <s v="USD"/>
    <n v="1444528800"/>
    <x v="2833"/>
    <b v="0"/>
    <n v="35"/>
    <b v="1"/>
    <s v="theater/plays"/>
    <x v="1"/>
    <s v="plays"/>
    <x v="2833"/>
    <n v="108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n v="21"/>
    <b v="1"/>
    <s v="theater/plays"/>
    <x v="1"/>
    <s v="plays"/>
    <x v="2834"/>
    <n v="170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n v="93"/>
    <b v="1"/>
    <s v="theater/plays"/>
    <x v="1"/>
    <s v="plays"/>
    <x v="2835"/>
    <n v="187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n v="11"/>
    <b v="1"/>
    <s v="theater/plays"/>
    <x v="1"/>
    <s v="plays"/>
    <x v="2836"/>
    <n v="108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n v="21"/>
    <b v="1"/>
    <s v="theater/plays"/>
    <x v="1"/>
    <s v="plays"/>
    <x v="2837"/>
    <n v="100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n v="54"/>
    <b v="1"/>
    <s v="theater/plays"/>
    <x v="1"/>
    <s v="plays"/>
    <x v="2838"/>
    <n v="12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n v="31"/>
    <b v="1"/>
    <s v="theater/plays"/>
    <x v="1"/>
    <s v="plays"/>
    <x v="2839"/>
    <n v="111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n v="132"/>
    <b v="1"/>
    <s v="theater/plays"/>
    <x v="1"/>
    <s v="plays"/>
    <x v="2840"/>
    <n v="104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n v="1"/>
    <b v="0"/>
    <s v="theater/plays"/>
    <x v="1"/>
    <s v="plays"/>
    <x v="2841"/>
    <n v="1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n v="0"/>
    <b v="0"/>
    <s v="theater/plays"/>
    <x v="1"/>
    <s v="plays"/>
    <x v="2842"/>
    <n v="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n v="0"/>
    <b v="0"/>
    <s v="theater/plays"/>
    <x v="1"/>
    <s v="plays"/>
    <x v="2843"/>
    <n v="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n v="1"/>
    <b v="0"/>
    <s v="theater/plays"/>
    <x v="1"/>
    <s v="plays"/>
    <x v="2844"/>
    <n v="5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n v="39"/>
    <b v="0"/>
    <s v="theater/plays"/>
    <x v="1"/>
    <s v="plays"/>
    <x v="2845"/>
    <n v="32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n v="0"/>
    <b v="0"/>
    <s v="theater/plays"/>
    <x v="1"/>
    <s v="plays"/>
    <x v="2846"/>
    <n v="0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n v="0"/>
    <b v="0"/>
    <s v="theater/plays"/>
    <x v="1"/>
    <s v="plays"/>
    <x v="2847"/>
    <n v="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n v="3"/>
    <b v="0"/>
    <s v="theater/plays"/>
    <x v="1"/>
    <s v="plays"/>
    <x v="2848"/>
    <n v="0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n v="1"/>
    <b v="0"/>
    <s v="theater/plays"/>
    <x v="1"/>
    <s v="plays"/>
    <x v="2849"/>
    <n v="1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n v="13"/>
    <b v="0"/>
    <s v="theater/plays"/>
    <x v="1"/>
    <s v="plays"/>
    <x v="2850"/>
    <n v="4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n v="0"/>
    <b v="0"/>
    <s v="theater/plays"/>
    <x v="1"/>
    <s v="plays"/>
    <x v="2851"/>
    <n v="0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n v="6"/>
    <b v="0"/>
    <s v="theater/plays"/>
    <x v="1"/>
    <s v="plays"/>
    <x v="2852"/>
    <n v="2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n v="0"/>
    <b v="0"/>
    <s v="theater/plays"/>
    <x v="1"/>
    <s v="plays"/>
    <x v="2853"/>
    <n v="0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n v="14"/>
    <b v="0"/>
    <s v="theater/plays"/>
    <x v="1"/>
    <s v="plays"/>
    <x v="2854"/>
    <n v="42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n v="5"/>
    <b v="0"/>
    <s v="theater/plays"/>
    <x v="1"/>
    <s v="plays"/>
    <x v="2855"/>
    <n v="5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n v="6"/>
    <b v="0"/>
    <s v="theater/plays"/>
    <x v="1"/>
    <s v="plays"/>
    <x v="2856"/>
    <n v="5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n v="15"/>
    <b v="0"/>
    <s v="theater/plays"/>
    <x v="1"/>
    <s v="plays"/>
    <x v="2857"/>
    <n v="20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n v="0"/>
    <b v="0"/>
    <s v="theater/plays"/>
    <x v="1"/>
    <s v="plays"/>
    <x v="2858"/>
    <n v="0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n v="1"/>
    <b v="0"/>
    <s v="theater/plays"/>
    <x v="1"/>
    <s v="plays"/>
    <x v="2859"/>
    <n v="2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n v="9"/>
    <b v="0"/>
    <s v="theater/plays"/>
    <x v="1"/>
    <s v="plays"/>
    <x v="2860"/>
    <n v="7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n v="3"/>
    <b v="0"/>
    <s v="theater/plays"/>
    <x v="1"/>
    <s v="plays"/>
    <x v="2861"/>
    <n v="32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n v="3"/>
    <b v="0"/>
    <s v="theater/plays"/>
    <x v="1"/>
    <s v="plays"/>
    <x v="2862"/>
    <n v="0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n v="1"/>
    <b v="0"/>
    <s v="theater/plays"/>
    <x v="1"/>
    <s v="plays"/>
    <x v="2863"/>
    <n v="0"/>
    <x v="3"/>
  </r>
  <r>
    <n v="2864"/>
    <s v="'Haunting Julia' by Alan Ayckbourn"/>
    <s v="Accessible, original theatre for all!"/>
    <x v="30"/>
    <n v="40"/>
    <x v="2"/>
    <s v="GB"/>
    <s v="GBP"/>
    <n v="1437139080"/>
    <x v="2864"/>
    <b v="0"/>
    <n v="3"/>
    <b v="0"/>
    <s v="theater/plays"/>
    <x v="1"/>
    <s v="plays"/>
    <x v="2864"/>
    <n v="2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n v="0"/>
    <b v="0"/>
    <s v="theater/plays"/>
    <x v="1"/>
    <s v="plays"/>
    <x v="2865"/>
    <n v="0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n v="2"/>
    <b v="0"/>
    <s v="theater/plays"/>
    <x v="1"/>
    <s v="plays"/>
    <x v="2866"/>
    <n v="1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n v="10"/>
    <b v="0"/>
    <s v="theater/plays"/>
    <x v="1"/>
    <s v="plays"/>
    <x v="2867"/>
    <n v="2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n v="60"/>
    <b v="0"/>
    <s v="theater/plays"/>
    <x v="1"/>
    <s v="plays"/>
    <x v="2868"/>
    <n v="42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n v="5"/>
    <b v="0"/>
    <s v="theater/plays"/>
    <x v="1"/>
    <s v="plays"/>
    <x v="2869"/>
    <n v="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n v="9"/>
    <b v="0"/>
    <s v="theater/plays"/>
    <x v="1"/>
    <s v="plays"/>
    <x v="2870"/>
    <n v="15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n v="13"/>
    <b v="0"/>
    <s v="theater/plays"/>
    <x v="1"/>
    <s v="plays"/>
    <x v="2871"/>
    <n v="5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n v="0"/>
    <b v="0"/>
    <s v="theater/plays"/>
    <x v="1"/>
    <s v="plays"/>
    <x v="2872"/>
    <n v="0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n v="8"/>
    <b v="0"/>
    <s v="theater/plays"/>
    <x v="1"/>
    <s v="plays"/>
    <x v="2873"/>
    <n v="38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n v="3"/>
    <b v="0"/>
    <s v="theater/plays"/>
    <x v="1"/>
    <s v="plays"/>
    <x v="2874"/>
    <n v="5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n v="3"/>
    <b v="0"/>
    <s v="theater/plays"/>
    <x v="1"/>
    <s v="plays"/>
    <x v="2875"/>
    <n v="0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n v="0"/>
    <b v="0"/>
    <s v="theater/plays"/>
    <x v="1"/>
    <s v="plays"/>
    <x v="2876"/>
    <n v="0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n v="6"/>
    <b v="0"/>
    <s v="theater/plays"/>
    <x v="1"/>
    <s v="plays"/>
    <x v="2877"/>
    <n v="11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n v="4"/>
    <b v="0"/>
    <s v="theater/plays"/>
    <x v="1"/>
    <s v="plays"/>
    <x v="2878"/>
    <n v="2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n v="1"/>
    <b v="0"/>
    <s v="theater/plays"/>
    <x v="1"/>
    <s v="plays"/>
    <x v="2879"/>
    <n v="0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n v="29"/>
    <b v="0"/>
    <s v="theater/plays"/>
    <x v="1"/>
    <s v="plays"/>
    <x v="2880"/>
    <n v="2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n v="0"/>
    <b v="0"/>
    <s v="theater/plays"/>
    <x v="1"/>
    <s v="plays"/>
    <x v="2881"/>
    <n v="0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n v="4"/>
    <b v="0"/>
    <s v="theater/plays"/>
    <x v="1"/>
    <s v="plays"/>
    <x v="2882"/>
    <n v="34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n v="5"/>
    <b v="0"/>
    <s v="theater/plays"/>
    <x v="1"/>
    <s v="plays"/>
    <x v="2883"/>
    <n v="19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n v="4"/>
    <b v="0"/>
    <s v="theater/plays"/>
    <x v="1"/>
    <s v="plays"/>
    <x v="2884"/>
    <n v="0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n v="5"/>
    <b v="0"/>
    <s v="theater/plays"/>
    <x v="1"/>
    <s v="plays"/>
    <x v="2885"/>
    <n v="33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n v="1"/>
    <b v="0"/>
    <s v="theater/plays"/>
    <x v="1"/>
    <s v="plays"/>
    <x v="2886"/>
    <n v="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n v="1"/>
    <b v="0"/>
    <s v="theater/plays"/>
    <x v="1"/>
    <s v="plays"/>
    <x v="2887"/>
    <n v="0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n v="0"/>
    <b v="0"/>
    <s v="theater/plays"/>
    <x v="1"/>
    <s v="plays"/>
    <x v="2888"/>
    <n v="0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n v="14"/>
    <b v="0"/>
    <s v="theater/plays"/>
    <x v="1"/>
    <s v="plays"/>
    <x v="2889"/>
    <n v="38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n v="3"/>
    <b v="0"/>
    <s v="theater/plays"/>
    <x v="1"/>
    <s v="plays"/>
    <x v="2890"/>
    <n v="1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n v="10"/>
    <b v="0"/>
    <s v="theater/plays"/>
    <x v="1"/>
    <s v="plays"/>
    <x v="2891"/>
    <n v="3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n v="17"/>
    <b v="0"/>
    <s v="theater/plays"/>
    <x v="1"/>
    <s v="plays"/>
    <x v="2892"/>
    <n v="9"/>
    <x v="3"/>
  </r>
  <r>
    <n v="2893"/>
    <s v="REDISCOVERING KIA THE PLAY"/>
    <s v="Fundraising for REDISCOVERING KIA THE PLAY"/>
    <x v="10"/>
    <n v="25"/>
    <x v="2"/>
    <s v="US"/>
    <s v="USD"/>
    <n v="1420768800"/>
    <x v="2893"/>
    <b v="0"/>
    <n v="2"/>
    <b v="0"/>
    <s v="theater/plays"/>
    <x v="1"/>
    <s v="plays"/>
    <x v="2893"/>
    <n v="1"/>
    <x v="3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n v="0"/>
    <b v="0"/>
    <s v="theater/plays"/>
    <x v="1"/>
    <s v="plays"/>
    <x v="2894"/>
    <n v="0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n v="4"/>
    <b v="0"/>
    <s v="theater/plays"/>
    <x v="1"/>
    <s v="plays"/>
    <x v="2895"/>
    <n v="5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n v="12"/>
    <b v="0"/>
    <s v="theater/plays"/>
    <x v="1"/>
    <s v="plays"/>
    <x v="2896"/>
    <n v="21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n v="3"/>
    <b v="0"/>
    <s v="theater/plays"/>
    <x v="1"/>
    <s v="plays"/>
    <x v="2897"/>
    <n v="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n v="12"/>
    <b v="0"/>
    <s v="theater/plays"/>
    <x v="1"/>
    <s v="plays"/>
    <x v="2898"/>
    <n v="4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n v="0"/>
    <b v="0"/>
    <s v="theater/plays"/>
    <x v="1"/>
    <s v="plays"/>
    <x v="2899"/>
    <n v="0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n v="7"/>
    <b v="0"/>
    <s v="theater/plays"/>
    <x v="1"/>
    <s v="plays"/>
    <x v="2900"/>
    <n v="6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n v="2"/>
    <b v="0"/>
    <s v="theater/plays"/>
    <x v="1"/>
    <s v="plays"/>
    <x v="2901"/>
    <n v="1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n v="1"/>
    <b v="0"/>
    <s v="theater/plays"/>
    <x v="1"/>
    <s v="plays"/>
    <x v="2902"/>
    <n v="0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n v="4"/>
    <b v="0"/>
    <s v="theater/plays"/>
    <x v="1"/>
    <s v="plays"/>
    <x v="2903"/>
    <n v="1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n v="4"/>
    <b v="0"/>
    <s v="theater/plays"/>
    <x v="1"/>
    <s v="plays"/>
    <x v="2904"/>
    <n v="5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n v="17"/>
    <b v="0"/>
    <s v="theater/plays"/>
    <x v="1"/>
    <s v="plays"/>
    <x v="2905"/>
    <n v="18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n v="7"/>
    <b v="0"/>
    <s v="theater/plays"/>
    <x v="1"/>
    <s v="plays"/>
    <x v="2906"/>
    <n v="9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n v="2"/>
    <b v="0"/>
    <s v="theater/plays"/>
    <x v="1"/>
    <s v="plays"/>
    <x v="2907"/>
    <n v="0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n v="5"/>
    <b v="0"/>
    <s v="theater/plays"/>
    <x v="1"/>
    <s v="plays"/>
    <x v="2908"/>
    <n v="3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n v="1"/>
    <b v="0"/>
    <s v="theater/plays"/>
    <x v="1"/>
    <s v="plays"/>
    <x v="2909"/>
    <n v="0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n v="1"/>
    <b v="0"/>
    <s v="theater/plays"/>
    <x v="1"/>
    <s v="plays"/>
    <x v="2910"/>
    <n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n v="14"/>
    <b v="0"/>
    <s v="theater/plays"/>
    <x v="1"/>
    <s v="plays"/>
    <x v="2911"/>
    <n v="37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n v="26"/>
    <b v="0"/>
    <s v="theater/plays"/>
    <x v="1"/>
    <s v="plays"/>
    <x v="2912"/>
    <n v="1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n v="2"/>
    <b v="0"/>
    <s v="theater/plays"/>
    <x v="1"/>
    <s v="plays"/>
    <x v="2913"/>
    <n v="0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n v="1"/>
    <b v="0"/>
    <s v="theater/plays"/>
    <x v="1"/>
    <s v="plays"/>
    <x v="2914"/>
    <n v="0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n v="3"/>
    <b v="0"/>
    <s v="theater/plays"/>
    <x v="1"/>
    <s v="plays"/>
    <x v="2915"/>
    <n v="61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n v="7"/>
    <b v="0"/>
    <s v="theater/plays"/>
    <x v="1"/>
    <s v="plays"/>
    <x v="2916"/>
    <n v="8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n v="9"/>
    <b v="0"/>
    <s v="theater/plays"/>
    <x v="1"/>
    <s v="plays"/>
    <x v="2917"/>
    <n v="22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n v="20"/>
    <b v="0"/>
    <s v="theater/plays"/>
    <x v="1"/>
    <s v="plays"/>
    <x v="2918"/>
    <n v="27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n v="6"/>
    <b v="0"/>
    <s v="theater/plays"/>
    <x v="1"/>
    <s v="plays"/>
    <x v="2919"/>
    <n v="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n v="13"/>
    <b v="0"/>
    <s v="theater/plays"/>
    <x v="1"/>
    <s v="plays"/>
    <x v="2920"/>
    <n v="27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n v="3"/>
    <b v="1"/>
    <s v="theater/musical"/>
    <x v="1"/>
    <s v="musical"/>
    <x v="2921"/>
    <n v="129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n v="6"/>
    <b v="1"/>
    <s v="theater/musical"/>
    <x v="1"/>
    <s v="musical"/>
    <x v="2922"/>
    <n v="100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n v="10"/>
    <b v="1"/>
    <s v="theater/musical"/>
    <x v="1"/>
    <s v="musical"/>
    <x v="2923"/>
    <n v="1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n v="147"/>
    <b v="1"/>
    <s v="theater/musical"/>
    <x v="1"/>
    <s v="musical"/>
    <x v="2924"/>
    <n v="103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n v="199"/>
    <b v="1"/>
    <s v="theater/musical"/>
    <x v="1"/>
    <s v="musical"/>
    <x v="2925"/>
    <n v="102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n v="50"/>
    <b v="1"/>
    <s v="theater/musical"/>
    <x v="1"/>
    <s v="musical"/>
    <x v="2926"/>
    <n v="125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n v="21"/>
    <b v="1"/>
    <s v="theater/musical"/>
    <x v="1"/>
    <s v="musical"/>
    <x v="2927"/>
    <n v="131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n v="24"/>
    <b v="1"/>
    <s v="theater/musical"/>
    <x v="1"/>
    <s v="musical"/>
    <x v="2928"/>
    <n v="100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n v="32"/>
    <b v="1"/>
    <s v="theater/musical"/>
    <x v="1"/>
    <s v="musical"/>
    <x v="2929"/>
    <n v="102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n v="62"/>
    <b v="1"/>
    <s v="theater/musical"/>
    <x v="1"/>
    <s v="musical"/>
    <x v="2930"/>
    <n v="101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n v="9"/>
    <b v="1"/>
    <s v="theater/musical"/>
    <x v="1"/>
    <s v="musical"/>
    <x v="2931"/>
    <n v="106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n v="38"/>
    <b v="1"/>
    <s v="theater/musical"/>
    <x v="1"/>
    <s v="musical"/>
    <x v="2932"/>
    <n v="105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n v="54"/>
    <b v="1"/>
    <s v="theater/musical"/>
    <x v="1"/>
    <s v="musical"/>
    <x v="2933"/>
    <n v="10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n v="37"/>
    <b v="1"/>
    <s v="theater/musical"/>
    <x v="1"/>
    <s v="musical"/>
    <x v="2934"/>
    <n v="108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n v="39"/>
    <b v="1"/>
    <s v="theater/musical"/>
    <x v="1"/>
    <s v="musical"/>
    <x v="2935"/>
    <n v="101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n v="34"/>
    <b v="1"/>
    <s v="theater/musical"/>
    <x v="1"/>
    <s v="musical"/>
    <x v="2936"/>
    <n v="128"/>
    <x v="3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n v="55"/>
    <b v="1"/>
    <s v="theater/musical"/>
    <x v="1"/>
    <s v="musical"/>
    <x v="2937"/>
    <n v="1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n v="32"/>
    <b v="1"/>
    <s v="theater/musical"/>
    <x v="1"/>
    <s v="musical"/>
    <x v="2938"/>
    <n v="101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n v="25"/>
    <b v="1"/>
    <s v="theater/musical"/>
    <x v="1"/>
    <s v="musical"/>
    <x v="2939"/>
    <n v="103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n v="33"/>
    <b v="1"/>
    <s v="theater/musical"/>
    <x v="1"/>
    <s v="musical"/>
    <x v="2940"/>
    <n v="107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n v="1"/>
    <b v="0"/>
    <s v="theater/spaces"/>
    <x v="1"/>
    <s v="spaces"/>
    <x v="2941"/>
    <n v="0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n v="202"/>
    <b v="0"/>
    <s v="theater/spaces"/>
    <x v="1"/>
    <s v="spaces"/>
    <x v="2942"/>
    <n v="2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n v="0"/>
    <b v="0"/>
    <s v="theater/spaces"/>
    <x v="1"/>
    <s v="spaces"/>
    <x v="2943"/>
    <n v="0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n v="1"/>
    <b v="0"/>
    <s v="theater/spaces"/>
    <x v="1"/>
    <s v="spaces"/>
    <x v="2944"/>
    <n v="1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n v="0"/>
    <b v="0"/>
    <s v="theater/spaces"/>
    <x v="1"/>
    <s v="spaces"/>
    <x v="2945"/>
    <n v="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n v="2"/>
    <b v="0"/>
    <s v="theater/spaces"/>
    <x v="1"/>
    <s v="spaces"/>
    <x v="2946"/>
    <n v="0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n v="13"/>
    <b v="0"/>
    <s v="theater/spaces"/>
    <x v="1"/>
    <s v="spaces"/>
    <x v="2947"/>
    <n v="4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n v="9"/>
    <b v="0"/>
    <s v="theater/spaces"/>
    <x v="1"/>
    <s v="spaces"/>
    <x v="2948"/>
    <n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n v="2"/>
    <b v="0"/>
    <s v="theater/spaces"/>
    <x v="1"/>
    <s v="spaces"/>
    <x v="2949"/>
    <n v="3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n v="0"/>
    <b v="0"/>
    <s v="theater/spaces"/>
    <x v="1"/>
    <s v="spaces"/>
    <x v="2950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n v="58"/>
    <b v="0"/>
    <s v="theater/spaces"/>
    <x v="1"/>
    <s v="spaces"/>
    <x v="2951"/>
    <n v="2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n v="8"/>
    <b v="0"/>
    <s v="theater/spaces"/>
    <x v="1"/>
    <s v="spaces"/>
    <x v="2952"/>
    <n v="8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n v="3"/>
    <b v="0"/>
    <s v="theater/spaces"/>
    <x v="1"/>
    <s v="spaces"/>
    <x v="2953"/>
    <n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n v="0"/>
    <b v="0"/>
    <s v="theater/spaces"/>
    <x v="1"/>
    <s v="spaces"/>
    <x v="2954"/>
    <n v="0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n v="11"/>
    <b v="0"/>
    <s v="theater/spaces"/>
    <x v="1"/>
    <s v="spaces"/>
    <x v="2955"/>
    <n v="60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n v="20"/>
    <b v="0"/>
    <s v="theater/spaces"/>
    <x v="1"/>
    <s v="spaces"/>
    <x v="2956"/>
    <n v="17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n v="3"/>
    <b v="0"/>
    <s v="theater/spaces"/>
    <x v="1"/>
    <s v="spaces"/>
    <x v="2957"/>
    <n v="2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n v="0"/>
    <b v="0"/>
    <s v="theater/spaces"/>
    <x v="1"/>
    <s v="spaces"/>
    <x v="2958"/>
    <n v="0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n v="0"/>
    <b v="0"/>
    <s v="theater/spaces"/>
    <x v="1"/>
    <s v="spaces"/>
    <x v="2959"/>
    <n v="0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n v="0"/>
    <b v="0"/>
    <s v="theater/spaces"/>
    <x v="1"/>
    <s v="spaces"/>
    <x v="2960"/>
    <n v="0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n v="108"/>
    <b v="1"/>
    <s v="theater/plays"/>
    <x v="1"/>
    <s v="plays"/>
    <x v="2961"/>
    <n v="11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n v="20"/>
    <b v="1"/>
    <s v="theater/plays"/>
    <x v="1"/>
    <s v="plays"/>
    <x v="2962"/>
    <n v="122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n v="98"/>
    <b v="1"/>
    <s v="theater/plays"/>
    <x v="1"/>
    <s v="plays"/>
    <x v="2963"/>
    <n v="107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n v="196"/>
    <b v="1"/>
    <s v="theater/plays"/>
    <x v="1"/>
    <s v="plays"/>
    <x v="2964"/>
    <n v="101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n v="39"/>
    <b v="1"/>
    <s v="theater/plays"/>
    <x v="1"/>
    <s v="plays"/>
    <x v="2965"/>
    <n v="109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n v="128"/>
    <b v="1"/>
    <s v="theater/plays"/>
    <x v="1"/>
    <s v="plays"/>
    <x v="2966"/>
    <n v="114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n v="71"/>
    <b v="1"/>
    <s v="theater/plays"/>
    <x v="1"/>
    <s v="plays"/>
    <x v="2967"/>
    <n v="114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n v="47"/>
    <b v="1"/>
    <s v="theater/plays"/>
    <x v="1"/>
    <s v="plays"/>
    <x v="2968"/>
    <n v="106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n v="17"/>
    <b v="1"/>
    <s v="theater/plays"/>
    <x v="1"/>
    <s v="plays"/>
    <x v="2969"/>
    <n v="163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n v="91"/>
    <b v="1"/>
    <s v="theater/plays"/>
    <x v="1"/>
    <s v="plays"/>
    <x v="2970"/>
    <n v="106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n v="43"/>
    <b v="1"/>
    <s v="theater/plays"/>
    <x v="1"/>
    <s v="plays"/>
    <x v="2971"/>
    <n v="100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n v="17"/>
    <b v="1"/>
    <s v="theater/plays"/>
    <x v="1"/>
    <s v="plays"/>
    <x v="2972"/>
    <n v="105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n v="33"/>
    <b v="1"/>
    <s v="theater/plays"/>
    <x v="1"/>
    <s v="plays"/>
    <x v="2973"/>
    <n v="175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n v="87"/>
    <b v="1"/>
    <s v="theater/plays"/>
    <x v="1"/>
    <s v="plays"/>
    <x v="2974"/>
    <n v="102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n v="113"/>
    <b v="1"/>
    <s v="theater/plays"/>
    <x v="1"/>
    <s v="plays"/>
    <x v="2975"/>
    <n v="100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n v="14"/>
    <b v="1"/>
    <s v="theater/plays"/>
    <x v="1"/>
    <s v="plays"/>
    <x v="2976"/>
    <n v="171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n v="30"/>
    <b v="1"/>
    <s v="theater/plays"/>
    <x v="1"/>
    <s v="plays"/>
    <x v="2977"/>
    <n v="114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n v="16"/>
    <b v="1"/>
    <s v="theater/plays"/>
    <x v="1"/>
    <s v="plays"/>
    <x v="2978"/>
    <n v="129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n v="46"/>
    <b v="1"/>
    <s v="theater/plays"/>
    <x v="1"/>
    <s v="plays"/>
    <x v="2979"/>
    <n v="101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n v="24"/>
    <b v="1"/>
    <s v="theater/plays"/>
    <x v="1"/>
    <s v="plays"/>
    <x v="2980"/>
    <n v="109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n v="97"/>
    <b v="1"/>
    <s v="theater/spaces"/>
    <x v="1"/>
    <s v="spaces"/>
    <x v="2981"/>
    <n v="129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n v="59"/>
    <b v="1"/>
    <s v="theater/spaces"/>
    <x v="1"/>
    <s v="spaces"/>
    <x v="2982"/>
    <n v="102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n v="1095"/>
    <b v="1"/>
    <s v="theater/spaces"/>
    <x v="1"/>
    <s v="spaces"/>
    <x v="2983"/>
    <n v="147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n v="218"/>
    <b v="1"/>
    <s v="theater/spaces"/>
    <x v="1"/>
    <s v="spaces"/>
    <x v="2984"/>
    <n v="100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n v="111"/>
    <b v="1"/>
    <s v="theater/spaces"/>
    <x v="1"/>
    <s v="spaces"/>
    <x v="2985"/>
    <n v="122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n v="56"/>
    <b v="1"/>
    <s v="theater/spaces"/>
    <x v="1"/>
    <s v="spaces"/>
    <x v="2986"/>
    <n v="1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n v="265"/>
    <b v="1"/>
    <s v="theater/spaces"/>
    <x v="1"/>
    <s v="spaces"/>
    <x v="2987"/>
    <n v="11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n v="28"/>
    <b v="1"/>
    <s v="theater/spaces"/>
    <x v="1"/>
    <s v="spaces"/>
    <x v="2988"/>
    <n v="100"/>
    <x v="2"/>
  </r>
  <r>
    <n v="2989"/>
    <s v="Let's Light Up The Gem!"/>
    <s v="Bring the movies back to Bethel, Maine."/>
    <x v="22"/>
    <n v="35307"/>
    <x v="0"/>
    <s v="US"/>
    <s v="USD"/>
    <n v="1450673940"/>
    <x v="2989"/>
    <b v="0"/>
    <n v="364"/>
    <b v="1"/>
    <s v="theater/spaces"/>
    <x v="1"/>
    <s v="spaces"/>
    <x v="2989"/>
    <n v="177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n v="27"/>
    <b v="1"/>
    <s v="theater/spaces"/>
    <x v="1"/>
    <s v="spaces"/>
    <x v="2990"/>
    <n v="1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n v="93"/>
    <b v="1"/>
    <s v="theater/spaces"/>
    <x v="1"/>
    <s v="spaces"/>
    <x v="2991"/>
    <n v="103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n v="64"/>
    <b v="1"/>
    <s v="theater/spaces"/>
    <x v="1"/>
    <s v="spaces"/>
    <x v="2992"/>
    <n v="105"/>
    <x v="2"/>
  </r>
  <r>
    <n v="2993"/>
    <s v="TRUE WEST: Think, Dog! Productions"/>
    <s v="Help us build the Kitchen from Hell!"/>
    <x v="28"/>
    <n v="1003"/>
    <x v="0"/>
    <s v="US"/>
    <s v="USD"/>
    <n v="1455998867"/>
    <x v="2993"/>
    <b v="0"/>
    <n v="22"/>
    <b v="1"/>
    <s v="theater/spaces"/>
    <x v="1"/>
    <s v="spaces"/>
    <x v="2993"/>
    <n v="100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n v="59"/>
    <b v="1"/>
    <s v="theater/spaces"/>
    <x v="1"/>
    <s v="spaces"/>
    <x v="2994"/>
    <n v="458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n v="249"/>
    <b v="1"/>
    <s v="theater/spaces"/>
    <x v="1"/>
    <s v="spaces"/>
    <x v="2995"/>
    <n v="105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n v="392"/>
    <b v="1"/>
    <s v="theater/spaces"/>
    <x v="1"/>
    <s v="spaces"/>
    <x v="2996"/>
    <n v="172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n v="115"/>
    <b v="1"/>
    <s v="theater/spaces"/>
    <x v="1"/>
    <s v="spaces"/>
    <x v="2997"/>
    <n v="104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n v="433"/>
    <b v="1"/>
    <s v="theater/spaces"/>
    <x v="1"/>
    <s v="spaces"/>
    <x v="2998"/>
    <n v="103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n v="20"/>
    <b v="1"/>
    <s v="theater/spaces"/>
    <x v="1"/>
    <s v="spaces"/>
    <x v="2999"/>
    <n v="119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n v="8"/>
    <b v="1"/>
    <s v="theater/spaces"/>
    <x v="1"/>
    <s v="spaces"/>
    <x v="3000"/>
    <n v="1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n v="175"/>
    <b v="1"/>
    <s v="theater/spaces"/>
    <x v="1"/>
    <s v="spaces"/>
    <x v="3001"/>
    <n v="319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n v="104"/>
    <b v="1"/>
    <s v="theater/spaces"/>
    <x v="1"/>
    <s v="spaces"/>
    <x v="3002"/>
    <n v="109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n v="17"/>
    <b v="1"/>
    <s v="theater/spaces"/>
    <x v="1"/>
    <s v="spaces"/>
    <x v="3003"/>
    <n v="101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n v="277"/>
    <b v="1"/>
    <s v="theater/spaces"/>
    <x v="1"/>
    <s v="spaces"/>
    <x v="3004"/>
    <n v="113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n v="118"/>
    <b v="1"/>
    <s v="theater/spaces"/>
    <x v="1"/>
    <s v="spaces"/>
    <x v="3005"/>
    <n v="120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n v="97"/>
    <b v="1"/>
    <s v="theater/spaces"/>
    <x v="1"/>
    <s v="spaces"/>
    <x v="3006"/>
    <n v="108"/>
    <x v="3"/>
  </r>
  <r>
    <n v="3007"/>
    <s v="Bethlem"/>
    <s v="Consuite for 2015 CoreCon.  An adventure into insanity."/>
    <x v="20"/>
    <n v="1080"/>
    <x v="0"/>
    <s v="US"/>
    <s v="USD"/>
    <n v="1429938683"/>
    <x v="3007"/>
    <b v="0"/>
    <n v="20"/>
    <b v="1"/>
    <s v="theater/spaces"/>
    <x v="1"/>
    <s v="spaces"/>
    <x v="3007"/>
    <n v="180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n v="26"/>
    <b v="1"/>
    <s v="theater/spaces"/>
    <x v="1"/>
    <s v="spaces"/>
    <x v="3008"/>
    <n v="101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n v="128"/>
    <b v="1"/>
    <s v="theater/spaces"/>
    <x v="1"/>
    <s v="spaces"/>
    <x v="3009"/>
    <n v="12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n v="15"/>
    <b v="1"/>
    <s v="theater/spaces"/>
    <x v="1"/>
    <s v="spaces"/>
    <x v="3010"/>
    <n v="158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n v="25"/>
    <b v="1"/>
    <s v="theater/spaces"/>
    <x v="1"/>
    <s v="spaces"/>
    <x v="3011"/>
    <n v="124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n v="55"/>
    <b v="1"/>
    <s v="theater/spaces"/>
    <x v="1"/>
    <s v="spaces"/>
    <x v="3012"/>
    <n v="117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n v="107"/>
    <b v="1"/>
    <s v="theater/spaces"/>
    <x v="1"/>
    <s v="spaces"/>
    <x v="3013"/>
    <n v="157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n v="557"/>
    <b v="1"/>
    <s v="theater/spaces"/>
    <x v="1"/>
    <s v="spaces"/>
    <x v="3014"/>
    <n v="113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n v="40"/>
    <b v="1"/>
    <s v="theater/spaces"/>
    <x v="1"/>
    <s v="spaces"/>
    <x v="3015"/>
    <n v="103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n v="36"/>
    <b v="1"/>
    <s v="theater/spaces"/>
    <x v="1"/>
    <s v="spaces"/>
    <x v="3016"/>
    <n v="103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n v="159"/>
    <b v="1"/>
    <s v="theater/spaces"/>
    <x v="1"/>
    <s v="spaces"/>
    <x v="3017"/>
    <n v="106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n v="41"/>
    <b v="1"/>
    <s v="theater/spaces"/>
    <x v="1"/>
    <s v="spaces"/>
    <x v="3018"/>
    <n v="101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n v="226"/>
    <b v="1"/>
    <s v="theater/spaces"/>
    <x v="1"/>
    <s v="spaces"/>
    <x v="3019"/>
    <n v="121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n v="30"/>
    <b v="1"/>
    <s v="theater/spaces"/>
    <x v="1"/>
    <s v="spaces"/>
    <x v="3020"/>
    <n v="101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n v="103"/>
    <b v="1"/>
    <s v="theater/spaces"/>
    <x v="1"/>
    <s v="spaces"/>
    <x v="3021"/>
    <n v="116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n v="62"/>
    <b v="1"/>
    <s v="theater/spaces"/>
    <x v="1"/>
    <s v="spaces"/>
    <x v="3022"/>
    <n v="101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n v="6"/>
    <b v="1"/>
    <s v="theater/spaces"/>
    <x v="1"/>
    <s v="spaces"/>
    <x v="3023"/>
    <n v="103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n v="182"/>
    <b v="1"/>
    <s v="theater/spaces"/>
    <x v="1"/>
    <s v="spaces"/>
    <x v="3024"/>
    <n v="246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n v="145"/>
    <b v="1"/>
    <s v="theater/spaces"/>
    <x v="1"/>
    <s v="spaces"/>
    <x v="3025"/>
    <n v="302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n v="25"/>
    <b v="1"/>
    <s v="theater/spaces"/>
    <x v="1"/>
    <s v="spaces"/>
    <x v="3026"/>
    <n v="143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n v="320"/>
    <b v="1"/>
    <s v="theater/spaces"/>
    <x v="1"/>
    <s v="spaces"/>
    <x v="3027"/>
    <n v="131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n v="99"/>
    <b v="1"/>
    <s v="theater/spaces"/>
    <x v="1"/>
    <s v="spaces"/>
    <x v="3028"/>
    <n v="168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n v="348"/>
    <b v="1"/>
    <s v="theater/spaces"/>
    <x v="1"/>
    <s v="spaces"/>
    <x v="3029"/>
    <n v="11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n v="41"/>
    <b v="1"/>
    <s v="theater/spaces"/>
    <x v="1"/>
    <s v="spaces"/>
    <x v="3030"/>
    <n v="107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n v="29"/>
    <b v="1"/>
    <s v="theater/spaces"/>
    <x v="1"/>
    <s v="spaces"/>
    <x v="3031"/>
    <n v="100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n v="25"/>
    <b v="1"/>
    <s v="theater/spaces"/>
    <x v="1"/>
    <s v="spaces"/>
    <x v="3032"/>
    <n v="127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n v="23"/>
    <b v="1"/>
    <s v="theater/spaces"/>
    <x v="1"/>
    <s v="spaces"/>
    <x v="3033"/>
    <n v="147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n v="1260"/>
    <b v="1"/>
    <s v="theater/spaces"/>
    <x v="1"/>
    <s v="spaces"/>
    <x v="3034"/>
    <n v="113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n v="307"/>
    <b v="1"/>
    <s v="theater/spaces"/>
    <x v="1"/>
    <s v="spaces"/>
    <x v="3035"/>
    <n v="109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n v="329"/>
    <b v="1"/>
    <s v="theater/spaces"/>
    <x v="1"/>
    <s v="spaces"/>
    <x v="3036"/>
    <n v="127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n v="32"/>
    <b v="1"/>
    <s v="theater/spaces"/>
    <x v="1"/>
    <s v="spaces"/>
    <x v="3037"/>
    <n v="213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n v="27"/>
    <b v="1"/>
    <s v="theater/spaces"/>
    <x v="1"/>
    <s v="spaces"/>
    <x v="3038"/>
    <n v="101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n v="236"/>
    <b v="1"/>
    <s v="theater/spaces"/>
    <x v="1"/>
    <s v="spaces"/>
    <x v="3039"/>
    <n v="109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n v="42"/>
    <b v="1"/>
    <s v="theater/spaces"/>
    <x v="1"/>
    <s v="spaces"/>
    <x v="3040"/>
    <n v="108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n v="95"/>
    <b v="1"/>
    <s v="theater/spaces"/>
    <x v="1"/>
    <s v="spaces"/>
    <x v="3041"/>
    <n v="110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n v="37"/>
    <b v="1"/>
    <s v="theater/spaces"/>
    <x v="1"/>
    <s v="spaces"/>
    <x v="3042"/>
    <n v="128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n v="128"/>
    <b v="1"/>
    <s v="theater/spaces"/>
    <x v="1"/>
    <s v="spaces"/>
    <x v="3043"/>
    <n v="11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n v="156"/>
    <b v="1"/>
    <s v="theater/spaces"/>
    <x v="1"/>
    <s v="spaces"/>
    <x v="3044"/>
    <n v="109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n v="64"/>
    <b v="1"/>
    <s v="theater/spaces"/>
    <x v="1"/>
    <s v="spaces"/>
    <x v="3045"/>
    <n v="133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n v="58"/>
    <b v="1"/>
    <s v="theater/spaces"/>
    <x v="1"/>
    <s v="spaces"/>
    <x v="3046"/>
    <n v="191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n v="20"/>
    <b v="1"/>
    <s v="theater/spaces"/>
    <x v="1"/>
    <s v="spaces"/>
    <x v="3047"/>
    <n v="149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n v="47"/>
    <b v="1"/>
    <s v="theater/spaces"/>
    <x v="1"/>
    <s v="spaces"/>
    <x v="3048"/>
    <n v="166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n v="54"/>
    <b v="1"/>
    <s v="theater/spaces"/>
    <x v="1"/>
    <s v="spaces"/>
    <x v="3049"/>
    <n v="107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n v="9"/>
    <b v="1"/>
    <s v="theater/spaces"/>
    <x v="1"/>
    <s v="spaces"/>
    <x v="3050"/>
    <n v="106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n v="35"/>
    <b v="0"/>
    <s v="theater/spaces"/>
    <x v="1"/>
    <s v="spaces"/>
    <x v="3051"/>
    <n v="24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n v="2"/>
    <b v="0"/>
    <s v="theater/spaces"/>
    <x v="1"/>
    <s v="spaces"/>
    <x v="3052"/>
    <n v="0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n v="3"/>
    <b v="0"/>
    <s v="theater/spaces"/>
    <x v="1"/>
    <s v="spaces"/>
    <x v="3053"/>
    <n v="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n v="0"/>
    <b v="0"/>
    <s v="theater/spaces"/>
    <x v="1"/>
    <s v="spaces"/>
    <x v="3054"/>
    <n v="0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n v="1"/>
    <b v="0"/>
    <s v="theater/spaces"/>
    <x v="1"/>
    <s v="spaces"/>
    <x v="3055"/>
    <n v="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n v="0"/>
    <b v="0"/>
    <s v="theater/spaces"/>
    <x v="1"/>
    <s v="spaces"/>
    <x v="3056"/>
    <n v="0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n v="0"/>
    <b v="0"/>
    <s v="theater/spaces"/>
    <x v="1"/>
    <s v="spaces"/>
    <x v="3057"/>
    <n v="0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n v="3"/>
    <b v="0"/>
    <s v="theater/spaces"/>
    <x v="1"/>
    <s v="spaces"/>
    <x v="3058"/>
    <n v="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n v="11"/>
    <b v="0"/>
    <s v="theater/spaces"/>
    <x v="1"/>
    <s v="spaces"/>
    <x v="3059"/>
    <n v="3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n v="6"/>
    <b v="0"/>
    <s v="theater/spaces"/>
    <x v="1"/>
    <s v="spaces"/>
    <x v="3060"/>
    <n v="0"/>
    <x v="0"/>
  </r>
  <r>
    <n v="3061"/>
    <s v="Help Save Parkway Cinemas!"/>
    <s v="Save a historic Local theater."/>
    <x v="80"/>
    <n v="0"/>
    <x v="2"/>
    <s v="US"/>
    <s v="USD"/>
    <n v="1407955748"/>
    <x v="3061"/>
    <b v="0"/>
    <n v="0"/>
    <b v="0"/>
    <s v="theater/spaces"/>
    <x v="1"/>
    <s v="spaces"/>
    <x v="3061"/>
    <n v="0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n v="67"/>
    <b v="0"/>
    <s v="theater/spaces"/>
    <x v="1"/>
    <s v="spaces"/>
    <x v="3062"/>
    <n v="67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n v="23"/>
    <b v="0"/>
    <s v="theater/spaces"/>
    <x v="1"/>
    <s v="spaces"/>
    <x v="3063"/>
    <n v="20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n v="72"/>
    <b v="0"/>
    <s v="theater/spaces"/>
    <x v="1"/>
    <s v="spaces"/>
    <x v="3064"/>
    <n v="11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n v="2"/>
    <b v="0"/>
    <s v="theater/spaces"/>
    <x v="1"/>
    <s v="spaces"/>
    <x v="3065"/>
    <n v="0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n v="15"/>
    <b v="0"/>
    <s v="theater/spaces"/>
    <x v="1"/>
    <s v="spaces"/>
    <x v="3066"/>
    <n v="12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n v="1"/>
    <b v="0"/>
    <s v="theater/spaces"/>
    <x v="1"/>
    <s v="spaces"/>
    <x v="3067"/>
    <n v="3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n v="2"/>
    <b v="0"/>
    <s v="theater/spaces"/>
    <x v="1"/>
    <s v="spaces"/>
    <x v="3068"/>
    <n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n v="7"/>
    <b v="0"/>
    <s v="theater/spaces"/>
    <x v="1"/>
    <s v="spaces"/>
    <x v="3069"/>
    <n v="1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n v="16"/>
    <b v="0"/>
    <s v="theater/spaces"/>
    <x v="1"/>
    <s v="spaces"/>
    <x v="3070"/>
    <n v="3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n v="117"/>
    <b v="0"/>
    <s v="theater/spaces"/>
    <x v="1"/>
    <s v="spaces"/>
    <x v="3071"/>
    <n v="6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n v="2"/>
    <b v="0"/>
    <s v="theater/spaces"/>
    <x v="1"/>
    <s v="spaces"/>
    <x v="3072"/>
    <n v="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n v="7"/>
    <b v="0"/>
    <s v="theater/spaces"/>
    <x v="1"/>
    <s v="spaces"/>
    <x v="3073"/>
    <n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n v="3"/>
    <b v="0"/>
    <s v="theater/spaces"/>
    <x v="1"/>
    <s v="spaces"/>
    <x v="3074"/>
    <n v="0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n v="20"/>
    <b v="0"/>
    <s v="theater/spaces"/>
    <x v="1"/>
    <s v="spaces"/>
    <x v="3075"/>
    <n v="9"/>
    <x v="2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n v="50"/>
    <b v="0"/>
    <s v="theater/spaces"/>
    <x v="1"/>
    <s v="spaces"/>
    <x v="3076"/>
    <n v="15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n v="2"/>
    <b v="0"/>
    <s v="theater/spaces"/>
    <x v="1"/>
    <s v="spaces"/>
    <x v="3077"/>
    <n v="0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n v="3"/>
    <b v="0"/>
    <s v="theater/spaces"/>
    <x v="1"/>
    <s v="spaces"/>
    <x v="3078"/>
    <n v="0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n v="27"/>
    <b v="0"/>
    <s v="theater/spaces"/>
    <x v="1"/>
    <s v="spaces"/>
    <x v="3079"/>
    <n v="1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n v="7"/>
    <b v="0"/>
    <s v="theater/spaces"/>
    <x v="1"/>
    <s v="spaces"/>
    <x v="3080"/>
    <n v="0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n v="5"/>
    <b v="0"/>
    <s v="theater/spaces"/>
    <x v="1"/>
    <s v="spaces"/>
    <x v="3081"/>
    <n v="0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n v="0"/>
    <b v="0"/>
    <s v="theater/spaces"/>
    <x v="1"/>
    <s v="spaces"/>
    <x v="3082"/>
    <n v="0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n v="3"/>
    <b v="0"/>
    <s v="theater/spaces"/>
    <x v="1"/>
    <s v="spaces"/>
    <x v="3083"/>
    <n v="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n v="6"/>
    <b v="0"/>
    <s v="theater/spaces"/>
    <x v="1"/>
    <s v="spaces"/>
    <x v="3084"/>
    <n v="12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n v="9"/>
    <b v="0"/>
    <s v="theater/spaces"/>
    <x v="1"/>
    <s v="spaces"/>
    <x v="3085"/>
    <n v="2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n v="3"/>
    <b v="0"/>
    <s v="theater/spaces"/>
    <x v="1"/>
    <s v="spaces"/>
    <x v="3086"/>
    <n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n v="2"/>
    <b v="0"/>
    <s v="theater/spaces"/>
    <x v="1"/>
    <s v="spaces"/>
    <x v="3087"/>
    <n v="1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n v="3"/>
    <b v="0"/>
    <s v="theater/spaces"/>
    <x v="1"/>
    <s v="spaces"/>
    <x v="3088"/>
    <n v="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n v="45"/>
    <b v="0"/>
    <s v="theater/spaces"/>
    <x v="1"/>
    <s v="spaces"/>
    <x v="3089"/>
    <n v="23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n v="9"/>
    <b v="0"/>
    <s v="theater/spaces"/>
    <x v="1"/>
    <s v="spaces"/>
    <x v="3090"/>
    <n v="5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n v="9"/>
    <b v="0"/>
    <s v="theater/spaces"/>
    <x v="1"/>
    <s v="spaces"/>
    <x v="3091"/>
    <n v="16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n v="21"/>
    <b v="0"/>
    <s v="theater/spaces"/>
    <x v="1"/>
    <s v="spaces"/>
    <x v="3092"/>
    <n v="1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n v="17"/>
    <b v="0"/>
    <s v="theater/spaces"/>
    <x v="1"/>
    <s v="spaces"/>
    <x v="3093"/>
    <n v="23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n v="1"/>
    <b v="0"/>
    <s v="theater/spaces"/>
    <x v="1"/>
    <s v="spaces"/>
    <x v="3094"/>
    <n v="0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n v="1"/>
    <b v="0"/>
    <s v="theater/spaces"/>
    <x v="1"/>
    <s v="spaces"/>
    <x v="3095"/>
    <n v="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n v="14"/>
    <b v="0"/>
    <s v="theater/spaces"/>
    <x v="1"/>
    <s v="spaces"/>
    <x v="3096"/>
    <n v="4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n v="42"/>
    <b v="0"/>
    <s v="theater/spaces"/>
    <x v="1"/>
    <s v="spaces"/>
    <x v="3097"/>
    <n v="17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n v="27"/>
    <b v="0"/>
    <s v="theater/spaces"/>
    <x v="1"/>
    <s v="spaces"/>
    <x v="3098"/>
    <n v="4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n v="5"/>
    <b v="0"/>
    <s v="theater/spaces"/>
    <x v="1"/>
    <s v="spaces"/>
    <x v="3099"/>
    <n v="14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n v="13"/>
    <b v="0"/>
    <s v="theater/spaces"/>
    <x v="1"/>
    <s v="spaces"/>
    <x v="3100"/>
    <n v="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n v="12"/>
    <b v="0"/>
    <s v="theater/spaces"/>
    <x v="1"/>
    <s v="spaces"/>
    <x v="3101"/>
    <n v="12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n v="90"/>
    <b v="0"/>
    <s v="theater/spaces"/>
    <x v="1"/>
    <s v="spaces"/>
    <x v="3102"/>
    <n v="39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n v="2"/>
    <b v="0"/>
    <s v="theater/spaces"/>
    <x v="1"/>
    <s v="spaces"/>
    <x v="3103"/>
    <n v="0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n v="5"/>
    <b v="0"/>
    <s v="theater/spaces"/>
    <x v="1"/>
    <s v="spaces"/>
    <x v="3104"/>
    <n v="3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n v="31"/>
    <b v="0"/>
    <s v="theater/spaces"/>
    <x v="1"/>
    <s v="spaces"/>
    <x v="3105"/>
    <n v="42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n v="4"/>
    <b v="0"/>
    <s v="theater/spaces"/>
    <x v="1"/>
    <s v="spaces"/>
    <x v="3106"/>
    <n v="4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n v="29"/>
    <b v="0"/>
    <s v="theater/spaces"/>
    <x v="1"/>
    <s v="spaces"/>
    <x v="3107"/>
    <n v="20"/>
    <x v="0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n v="2"/>
    <b v="0"/>
    <s v="theater/spaces"/>
    <x v="1"/>
    <s v="spaces"/>
    <x v="3108"/>
    <n v="0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n v="114"/>
    <b v="0"/>
    <s v="theater/spaces"/>
    <x v="1"/>
    <s v="spaces"/>
    <x v="3109"/>
    <n v="25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n v="1"/>
    <b v="0"/>
    <s v="theater/spaces"/>
    <x v="1"/>
    <s v="spaces"/>
    <x v="3110"/>
    <n v="0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n v="76"/>
    <b v="0"/>
    <s v="theater/spaces"/>
    <x v="1"/>
    <s v="spaces"/>
    <x v="3111"/>
    <n v="27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n v="9"/>
    <b v="0"/>
    <s v="theater/spaces"/>
    <x v="1"/>
    <s v="spaces"/>
    <x v="3112"/>
    <n v="5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n v="37"/>
    <b v="0"/>
    <s v="theater/spaces"/>
    <x v="1"/>
    <s v="spaces"/>
    <x v="3113"/>
    <n v="4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n v="0"/>
    <b v="0"/>
    <s v="theater/spaces"/>
    <x v="1"/>
    <s v="spaces"/>
    <x v="3114"/>
    <n v="0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n v="1"/>
    <b v="0"/>
    <s v="theater/spaces"/>
    <x v="1"/>
    <s v="spaces"/>
    <x v="3115"/>
    <n v="3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n v="10"/>
    <b v="0"/>
    <s v="theater/spaces"/>
    <x v="1"/>
    <s v="spaces"/>
    <x v="3116"/>
    <n v="57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n v="1"/>
    <b v="0"/>
    <s v="theater/spaces"/>
    <x v="1"/>
    <s v="spaces"/>
    <x v="3117"/>
    <n v="0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n v="2"/>
    <b v="0"/>
    <s v="theater/spaces"/>
    <x v="1"/>
    <s v="spaces"/>
    <x v="3118"/>
    <n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n v="1"/>
    <b v="0"/>
    <s v="theater/spaces"/>
    <x v="1"/>
    <s v="spaces"/>
    <x v="3119"/>
    <n v="0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n v="10"/>
    <b v="0"/>
    <s v="theater/spaces"/>
    <x v="1"/>
    <s v="spaces"/>
    <x v="3120"/>
    <n v="0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n v="1"/>
    <b v="0"/>
    <s v="theater/spaces"/>
    <x v="1"/>
    <s v="spaces"/>
    <x v="3121"/>
    <n v="1"/>
    <x v="3"/>
  </r>
  <r>
    <n v="3122"/>
    <s v="be back soon (Canceled)"/>
    <s v="cancelled until further notice"/>
    <x v="212"/>
    <n v="116"/>
    <x v="1"/>
    <s v="US"/>
    <s v="USD"/>
    <n v="1478733732"/>
    <x v="3122"/>
    <b v="0"/>
    <n v="2"/>
    <b v="0"/>
    <s v="theater/spaces"/>
    <x v="1"/>
    <s v="spaces"/>
    <x v="3122"/>
    <n v="58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n v="348"/>
    <b v="0"/>
    <s v="theater/spaces"/>
    <x v="1"/>
    <s v="spaces"/>
    <x v="3123"/>
    <n v="68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n v="4"/>
    <b v="0"/>
    <s v="theater/spaces"/>
    <x v="1"/>
    <s v="spaces"/>
    <x v="3124"/>
    <n v="0"/>
    <x v="3"/>
  </r>
  <r>
    <n v="3125"/>
    <s v="N/A (Canceled)"/>
    <s v="N/A"/>
    <x v="86"/>
    <n v="0"/>
    <x v="1"/>
    <s v="US"/>
    <s v="USD"/>
    <n v="1452142672"/>
    <x v="3125"/>
    <b v="0"/>
    <n v="0"/>
    <b v="0"/>
    <s v="theater/spaces"/>
    <x v="1"/>
    <s v="spaces"/>
    <x v="3125"/>
    <n v="0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n v="17"/>
    <b v="0"/>
    <s v="theater/spaces"/>
    <x v="1"/>
    <s v="spaces"/>
    <x v="3126"/>
    <n v="4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n v="0"/>
    <b v="0"/>
    <s v="theater/spaces"/>
    <x v="1"/>
    <s v="spaces"/>
    <x v="3127"/>
    <n v="0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n v="117"/>
    <b v="0"/>
    <s v="theater/plays"/>
    <x v="1"/>
    <s v="plays"/>
    <x v="3128"/>
    <n v="109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n v="1"/>
    <b v="0"/>
    <s v="theater/plays"/>
    <x v="1"/>
    <s v="plays"/>
    <x v="3129"/>
    <n v="1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n v="4"/>
    <b v="0"/>
    <s v="theater/plays"/>
    <x v="1"/>
    <s v="plays"/>
    <x v="3130"/>
    <n v="4"/>
    <x v="1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n v="12"/>
    <b v="0"/>
    <s v="theater/plays"/>
    <x v="1"/>
    <s v="plays"/>
    <x v="3131"/>
    <n v="16"/>
    <x v="1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n v="1"/>
    <b v="0"/>
    <s v="theater/plays"/>
    <x v="1"/>
    <s v="plays"/>
    <x v="3132"/>
    <n v="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n v="16"/>
    <b v="0"/>
    <s v="theater/plays"/>
    <x v="1"/>
    <s v="plays"/>
    <x v="3133"/>
    <n v="108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n v="12"/>
    <b v="0"/>
    <s v="theater/plays"/>
    <x v="1"/>
    <s v="plays"/>
    <x v="3134"/>
    <n v="23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n v="7"/>
    <b v="0"/>
    <s v="theater/plays"/>
    <x v="1"/>
    <s v="plays"/>
    <x v="3135"/>
    <n v="21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n v="22"/>
    <b v="0"/>
    <s v="theater/plays"/>
    <x v="1"/>
    <s v="plays"/>
    <x v="3136"/>
    <n v="128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n v="1"/>
    <b v="0"/>
    <s v="theater/plays"/>
    <x v="1"/>
    <s v="plays"/>
    <x v="3137"/>
    <n v="3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n v="0"/>
    <b v="0"/>
    <s v="theater/plays"/>
    <x v="1"/>
    <s v="plays"/>
    <x v="3138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n v="6"/>
    <b v="0"/>
    <s v="theater/plays"/>
    <x v="1"/>
    <s v="plays"/>
    <x v="3139"/>
    <n v="5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n v="4"/>
    <b v="0"/>
    <s v="theater/plays"/>
    <x v="1"/>
    <s v="plays"/>
    <x v="3140"/>
    <n v="1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n v="8"/>
    <b v="0"/>
    <s v="theater/plays"/>
    <x v="1"/>
    <s v="plays"/>
    <x v="3141"/>
    <n v="52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n v="3"/>
    <b v="0"/>
    <s v="theater/plays"/>
    <x v="1"/>
    <s v="plays"/>
    <x v="3142"/>
    <n v="2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n v="0"/>
    <b v="0"/>
    <s v="theater/plays"/>
    <x v="1"/>
    <s v="plays"/>
    <x v="3143"/>
    <n v="0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n v="30"/>
    <b v="0"/>
    <s v="theater/plays"/>
    <x v="1"/>
    <s v="plays"/>
    <x v="3144"/>
    <n v="75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n v="0"/>
    <b v="0"/>
    <s v="theater/plays"/>
    <x v="1"/>
    <s v="plays"/>
    <x v="3145"/>
    <n v="0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n v="12"/>
    <b v="0"/>
    <s v="theater/plays"/>
    <x v="1"/>
    <s v="plays"/>
    <x v="3146"/>
    <n v="11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n v="213"/>
    <b v="1"/>
    <s v="theater/plays"/>
    <x v="1"/>
    <s v="plays"/>
    <x v="3147"/>
    <n v="118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n v="57"/>
    <b v="1"/>
    <s v="theater/plays"/>
    <x v="1"/>
    <s v="plays"/>
    <x v="3148"/>
    <n v="131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n v="25"/>
    <b v="1"/>
    <s v="theater/plays"/>
    <x v="1"/>
    <s v="plays"/>
    <x v="3149"/>
    <n v="10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n v="104"/>
    <b v="1"/>
    <s v="theater/plays"/>
    <x v="1"/>
    <s v="plays"/>
    <x v="3150"/>
    <n v="101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n v="34"/>
    <b v="1"/>
    <s v="theater/plays"/>
    <x v="1"/>
    <s v="plays"/>
    <x v="3151"/>
    <n v="100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n v="67"/>
    <b v="1"/>
    <s v="theater/plays"/>
    <x v="1"/>
    <s v="plays"/>
    <x v="3152"/>
    <n v="106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n v="241"/>
    <b v="1"/>
    <s v="theater/plays"/>
    <x v="1"/>
    <s v="plays"/>
    <x v="3153"/>
    <n v="336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n v="123"/>
    <b v="1"/>
    <s v="theater/plays"/>
    <x v="1"/>
    <s v="plays"/>
    <x v="3154"/>
    <n v="113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n v="302"/>
    <b v="1"/>
    <s v="theater/plays"/>
    <x v="1"/>
    <s v="plays"/>
    <x v="3155"/>
    <n v="189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n v="89"/>
    <b v="1"/>
    <s v="theater/plays"/>
    <x v="1"/>
    <s v="plays"/>
    <x v="3156"/>
    <n v="102"/>
    <x v="5"/>
  </r>
  <r>
    <n v="3157"/>
    <s v="Summer FourPlay"/>
    <s v="Four Directors.  Four One Acts.  Four Genres.  For You."/>
    <x v="23"/>
    <n v="4040"/>
    <x v="0"/>
    <s v="US"/>
    <s v="USD"/>
    <n v="1405746000"/>
    <x v="3157"/>
    <b v="1"/>
    <n v="41"/>
    <b v="1"/>
    <s v="theater/plays"/>
    <x v="1"/>
    <s v="plays"/>
    <x v="3157"/>
    <n v="101"/>
    <x v="3"/>
  </r>
  <r>
    <n v="3158"/>
    <s v="Nursery Crimes"/>
    <s v="A 40s crime-noir play using nursery rhyme characters."/>
    <x v="10"/>
    <n v="5700"/>
    <x v="0"/>
    <s v="US"/>
    <s v="USD"/>
    <n v="1374523752"/>
    <x v="3158"/>
    <b v="1"/>
    <n v="69"/>
    <b v="1"/>
    <s v="theater/plays"/>
    <x v="1"/>
    <s v="plays"/>
    <x v="3158"/>
    <n v="114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n v="52"/>
    <b v="1"/>
    <s v="theater/plays"/>
    <x v="1"/>
    <s v="plays"/>
    <x v="3159"/>
    <n v="133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n v="57"/>
    <b v="1"/>
    <s v="theater/plays"/>
    <x v="1"/>
    <s v="plays"/>
    <x v="3160"/>
    <n v="102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n v="74"/>
    <b v="1"/>
    <s v="theater/plays"/>
    <x v="1"/>
    <s v="plays"/>
    <x v="3161"/>
    <n v="105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n v="63"/>
    <b v="1"/>
    <s v="theater/plays"/>
    <x v="1"/>
    <s v="plays"/>
    <x v="3162"/>
    <n v="127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n v="72"/>
    <b v="1"/>
    <s v="theater/plays"/>
    <x v="1"/>
    <s v="plays"/>
    <x v="3163"/>
    <n v="111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n v="71"/>
    <b v="1"/>
    <s v="theater/plays"/>
    <x v="1"/>
    <s v="plays"/>
    <x v="3164"/>
    <n v="107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n v="21"/>
    <b v="1"/>
    <s v="theater/plays"/>
    <x v="1"/>
    <s v="plays"/>
    <x v="3165"/>
    <n v="163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n v="930"/>
    <b v="1"/>
    <s v="theater/plays"/>
    <x v="1"/>
    <s v="plays"/>
    <x v="3166"/>
    <n v="160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n v="55"/>
    <b v="1"/>
    <s v="theater/plays"/>
    <x v="1"/>
    <s v="plays"/>
    <x v="3167"/>
    <n v="116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n v="61"/>
    <b v="1"/>
    <s v="theater/plays"/>
    <x v="1"/>
    <s v="plays"/>
    <x v="3168"/>
    <n v="124"/>
    <x v="3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n v="82"/>
    <b v="1"/>
    <s v="theater/plays"/>
    <x v="1"/>
    <s v="plays"/>
    <x v="3169"/>
    <n v="103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n v="71"/>
    <b v="1"/>
    <s v="theater/plays"/>
    <x v="1"/>
    <s v="plays"/>
    <x v="3170"/>
    <n v="112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n v="117"/>
    <b v="1"/>
    <s v="theater/plays"/>
    <x v="1"/>
    <s v="plays"/>
    <x v="3171"/>
    <n v="10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n v="29"/>
    <b v="1"/>
    <s v="theater/plays"/>
    <x v="1"/>
    <s v="plays"/>
    <x v="3172"/>
    <n v="115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n v="74"/>
    <b v="1"/>
    <s v="theater/plays"/>
    <x v="1"/>
    <s v="plays"/>
    <x v="3173"/>
    <n v="103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n v="23"/>
    <b v="1"/>
    <s v="theater/plays"/>
    <x v="1"/>
    <s v="plays"/>
    <x v="3174"/>
    <n v="101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n v="60"/>
    <b v="1"/>
    <s v="theater/plays"/>
    <x v="1"/>
    <s v="plays"/>
    <x v="3175"/>
    <n v="110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n v="55"/>
    <b v="1"/>
    <s v="theater/plays"/>
    <x v="1"/>
    <s v="plays"/>
    <x v="3176"/>
    <n v="115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n v="51"/>
    <b v="1"/>
    <s v="theater/plays"/>
    <x v="1"/>
    <s v="plays"/>
    <x v="3177"/>
    <n v="117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n v="78"/>
    <b v="1"/>
    <s v="theater/plays"/>
    <x v="1"/>
    <s v="plays"/>
    <x v="3178"/>
    <n v="172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n v="62"/>
    <b v="1"/>
    <s v="theater/plays"/>
    <x v="1"/>
    <s v="plays"/>
    <x v="3179"/>
    <n v="114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n v="45"/>
    <b v="1"/>
    <s v="theater/plays"/>
    <x v="1"/>
    <s v="plays"/>
    <x v="3180"/>
    <n v="120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n v="15"/>
    <b v="1"/>
    <s v="theater/plays"/>
    <x v="1"/>
    <s v="plays"/>
    <x v="3181"/>
    <n v="109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n v="151"/>
    <b v="1"/>
    <s v="theater/plays"/>
    <x v="1"/>
    <s v="plays"/>
    <x v="3182"/>
    <n v="10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n v="68"/>
    <b v="1"/>
    <s v="theater/plays"/>
    <x v="1"/>
    <s v="plays"/>
    <x v="3183"/>
    <n v="109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n v="46"/>
    <b v="1"/>
    <s v="theater/plays"/>
    <x v="1"/>
    <s v="plays"/>
    <x v="3184"/>
    <n v="107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n v="24"/>
    <b v="1"/>
    <s v="theater/plays"/>
    <x v="1"/>
    <s v="plays"/>
    <x v="3185"/>
    <n v="100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n v="70"/>
    <b v="1"/>
    <s v="theater/plays"/>
    <x v="1"/>
    <s v="plays"/>
    <x v="3186"/>
    <n v="102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n v="244"/>
    <b v="1"/>
    <s v="theater/plays"/>
    <x v="1"/>
    <s v="plays"/>
    <x v="3187"/>
    <n v="116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n v="9"/>
    <b v="0"/>
    <s v="theater/musical"/>
    <x v="1"/>
    <s v="musical"/>
    <x v="3188"/>
    <n v="65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n v="19"/>
    <b v="0"/>
    <s v="theater/musical"/>
    <x v="1"/>
    <s v="musical"/>
    <x v="3189"/>
    <n v="12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n v="0"/>
    <b v="0"/>
    <s v="theater/musical"/>
    <x v="1"/>
    <s v="musical"/>
    <x v="3190"/>
    <n v="0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n v="4"/>
    <b v="0"/>
    <s v="theater/musical"/>
    <x v="1"/>
    <s v="musical"/>
    <x v="3191"/>
    <n v="4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n v="8"/>
    <b v="0"/>
    <s v="theater/musical"/>
    <x v="1"/>
    <s v="musical"/>
    <x v="3192"/>
    <n v="1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n v="24"/>
    <b v="0"/>
    <s v="theater/musical"/>
    <x v="1"/>
    <s v="musical"/>
    <x v="3193"/>
    <n v="12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n v="0"/>
    <b v="0"/>
    <s v="theater/musical"/>
    <x v="1"/>
    <s v="musical"/>
    <x v="3194"/>
    <n v="0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n v="39"/>
    <b v="0"/>
    <s v="theater/musical"/>
    <x v="1"/>
    <s v="musical"/>
    <x v="3195"/>
    <n v="59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n v="6"/>
    <b v="0"/>
    <s v="theater/musical"/>
    <x v="1"/>
    <s v="musical"/>
    <x v="3196"/>
    <n v="0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n v="4"/>
    <b v="0"/>
    <s v="theater/musical"/>
    <x v="1"/>
    <s v="musical"/>
    <x v="3197"/>
    <n v="11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n v="3"/>
    <b v="0"/>
    <s v="theater/musical"/>
    <x v="1"/>
    <s v="musical"/>
    <x v="3198"/>
    <n v="0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n v="53"/>
    <b v="0"/>
    <s v="theater/musical"/>
    <x v="1"/>
    <s v="musical"/>
    <x v="3199"/>
    <n v="52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n v="1"/>
    <b v="0"/>
    <s v="theater/musical"/>
    <x v="1"/>
    <s v="musical"/>
    <x v="3200"/>
    <n v="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n v="2"/>
    <b v="0"/>
    <s v="theater/musical"/>
    <x v="1"/>
    <s v="musical"/>
    <x v="3201"/>
    <n v="1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n v="25"/>
    <b v="0"/>
    <s v="theater/musical"/>
    <x v="1"/>
    <s v="musical"/>
    <x v="3202"/>
    <n v="55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n v="6"/>
    <b v="0"/>
    <s v="theater/musical"/>
    <x v="1"/>
    <s v="musical"/>
    <x v="3203"/>
    <n v="25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n v="0"/>
    <b v="0"/>
    <s v="theater/musical"/>
    <x v="1"/>
    <s v="musical"/>
    <x v="3204"/>
    <n v="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n v="12"/>
    <b v="0"/>
    <s v="theater/musical"/>
    <x v="1"/>
    <s v="musical"/>
    <x v="3205"/>
    <n v="3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n v="0"/>
    <b v="0"/>
    <s v="theater/musical"/>
    <x v="1"/>
    <s v="musical"/>
    <x v="3206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n v="36"/>
    <b v="0"/>
    <s v="theater/musical"/>
    <x v="1"/>
    <s v="musical"/>
    <x v="3207"/>
    <n v="46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n v="82"/>
    <b v="1"/>
    <s v="theater/plays"/>
    <x v="1"/>
    <s v="plays"/>
    <x v="3208"/>
    <n v="104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n v="226"/>
    <b v="1"/>
    <s v="theater/plays"/>
    <x v="1"/>
    <s v="plays"/>
    <x v="3209"/>
    <n v="119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n v="60"/>
    <b v="1"/>
    <s v="theater/plays"/>
    <x v="1"/>
    <s v="plays"/>
    <x v="3210"/>
    <n v="126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n v="322"/>
    <b v="1"/>
    <s v="theater/plays"/>
    <x v="1"/>
    <s v="plays"/>
    <x v="3211"/>
    <n v="120"/>
    <x v="3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n v="94"/>
    <b v="1"/>
    <s v="theater/plays"/>
    <x v="1"/>
    <s v="plays"/>
    <x v="3212"/>
    <n v="126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n v="47"/>
    <b v="1"/>
    <s v="theater/plays"/>
    <x v="1"/>
    <s v="plays"/>
    <x v="3213"/>
    <n v="100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n v="115"/>
    <b v="1"/>
    <s v="theater/plays"/>
    <x v="1"/>
    <s v="plays"/>
    <x v="3214"/>
    <n v="102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n v="134"/>
    <b v="1"/>
    <s v="theater/plays"/>
    <x v="1"/>
    <s v="plays"/>
    <x v="3215"/>
    <n v="100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n v="35"/>
    <b v="1"/>
    <s v="theater/plays"/>
    <x v="1"/>
    <s v="plays"/>
    <x v="3216"/>
    <n v="100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n v="104"/>
    <b v="1"/>
    <s v="theater/plays"/>
    <x v="1"/>
    <s v="plays"/>
    <x v="3217"/>
    <n v="116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n v="184"/>
    <b v="1"/>
    <s v="theater/plays"/>
    <x v="1"/>
    <s v="plays"/>
    <x v="3218"/>
    <n v="102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n v="119"/>
    <b v="1"/>
    <s v="theater/plays"/>
    <x v="1"/>
    <s v="plays"/>
    <x v="3219"/>
    <n v="100"/>
    <x v="0"/>
  </r>
  <r>
    <n v="3220"/>
    <s v="Burners"/>
    <s v="A sci-fi thriller for the stage opening March 10 in Los Angeles."/>
    <x v="36"/>
    <n v="15126"/>
    <x v="0"/>
    <s v="US"/>
    <s v="USD"/>
    <n v="1489352400"/>
    <x v="3220"/>
    <b v="1"/>
    <n v="59"/>
    <b v="1"/>
    <s v="theater/plays"/>
    <x v="1"/>
    <s v="plays"/>
    <x v="3220"/>
    <n v="101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n v="113"/>
    <b v="1"/>
    <s v="theater/plays"/>
    <x v="1"/>
    <s v="plays"/>
    <x v="3221"/>
    <n v="103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n v="84"/>
    <b v="1"/>
    <s v="theater/plays"/>
    <x v="1"/>
    <s v="plays"/>
    <x v="3222"/>
    <n v="125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n v="74"/>
    <b v="1"/>
    <s v="theater/plays"/>
    <x v="1"/>
    <s v="plays"/>
    <x v="3223"/>
    <n v="110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n v="216"/>
    <b v="1"/>
    <s v="theater/plays"/>
    <x v="1"/>
    <s v="plays"/>
    <x v="3224"/>
    <n v="102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n v="39"/>
    <b v="1"/>
    <s v="theater/plays"/>
    <x v="1"/>
    <s v="plays"/>
    <x v="3225"/>
    <n v="102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n v="21"/>
    <b v="1"/>
    <s v="theater/plays"/>
    <x v="1"/>
    <s v="plays"/>
    <x v="3226"/>
    <n v="104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n v="30"/>
    <b v="1"/>
    <s v="theater/plays"/>
    <x v="1"/>
    <s v="plays"/>
    <x v="3227"/>
    <n v="125"/>
    <x v="2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n v="37"/>
    <b v="1"/>
    <s v="theater/plays"/>
    <x v="1"/>
    <s v="plays"/>
    <x v="3228"/>
    <n v="102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n v="202"/>
    <b v="1"/>
    <s v="theater/plays"/>
    <x v="1"/>
    <s v="plays"/>
    <x v="3229"/>
    <n v="10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n v="37"/>
    <b v="1"/>
    <s v="theater/plays"/>
    <x v="1"/>
    <s v="plays"/>
    <x v="3230"/>
    <n v="11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n v="28"/>
    <b v="1"/>
    <s v="theater/plays"/>
    <x v="1"/>
    <s v="plays"/>
    <x v="3231"/>
    <n v="161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n v="26"/>
    <b v="1"/>
    <s v="theater/plays"/>
    <x v="1"/>
    <s v="plays"/>
    <x v="3232"/>
    <n v="131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n v="61"/>
    <b v="1"/>
    <s v="theater/plays"/>
    <x v="1"/>
    <s v="plays"/>
    <x v="3233"/>
    <n v="119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n v="115"/>
    <b v="1"/>
    <s v="theater/plays"/>
    <x v="1"/>
    <s v="plays"/>
    <x v="3234"/>
    <n v="1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n v="181"/>
    <b v="1"/>
    <s v="theater/plays"/>
    <x v="1"/>
    <s v="plays"/>
    <x v="3235"/>
    <n v="103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n v="110"/>
    <b v="1"/>
    <s v="theater/plays"/>
    <x v="1"/>
    <s v="plays"/>
    <x v="3236"/>
    <n v="101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n v="269"/>
    <b v="1"/>
    <s v="theater/plays"/>
    <x v="1"/>
    <s v="plays"/>
    <x v="3237"/>
    <n v="101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n v="79"/>
    <b v="1"/>
    <s v="theater/plays"/>
    <x v="1"/>
    <s v="plays"/>
    <x v="3238"/>
    <n v="112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n v="104"/>
    <b v="1"/>
    <s v="theater/plays"/>
    <x v="1"/>
    <s v="plays"/>
    <x v="3239"/>
    <n v="106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n v="34"/>
    <b v="1"/>
    <s v="theater/plays"/>
    <x v="1"/>
    <s v="plays"/>
    <x v="3240"/>
    <n v="101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n v="167"/>
    <b v="1"/>
    <s v="theater/plays"/>
    <x v="1"/>
    <s v="plays"/>
    <x v="3241"/>
    <n v="115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n v="183"/>
    <b v="1"/>
    <s v="theater/plays"/>
    <x v="1"/>
    <s v="plays"/>
    <x v="3242"/>
    <n v="127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n v="71"/>
    <b v="1"/>
    <s v="theater/plays"/>
    <x v="1"/>
    <s v="plays"/>
    <x v="3243"/>
    <n v="103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n v="69"/>
    <b v="1"/>
    <s v="theater/plays"/>
    <x v="1"/>
    <s v="plays"/>
    <x v="3244"/>
    <n v="103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n v="270"/>
    <b v="1"/>
    <s v="theater/plays"/>
    <x v="1"/>
    <s v="plays"/>
    <x v="3245"/>
    <n v="104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n v="193"/>
    <b v="1"/>
    <s v="theater/plays"/>
    <x v="1"/>
    <s v="plays"/>
    <x v="3246"/>
    <n v="111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n v="57"/>
    <b v="1"/>
    <s v="theater/plays"/>
    <x v="1"/>
    <s v="plays"/>
    <x v="3247"/>
    <n v="106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n v="200"/>
    <b v="1"/>
    <s v="theater/plays"/>
    <x v="1"/>
    <s v="plays"/>
    <x v="3248"/>
    <n v="101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n v="88"/>
    <b v="1"/>
    <s v="theater/plays"/>
    <x v="1"/>
    <s v="plays"/>
    <x v="3249"/>
    <n v="105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n v="213"/>
    <b v="1"/>
    <s v="theater/plays"/>
    <x v="1"/>
    <s v="plays"/>
    <x v="3250"/>
    <n v="102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n v="20"/>
    <b v="1"/>
    <s v="theater/plays"/>
    <x v="1"/>
    <s v="plays"/>
    <x v="3251"/>
    <n v="111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n v="50"/>
    <b v="1"/>
    <s v="theater/plays"/>
    <x v="1"/>
    <s v="plays"/>
    <x v="3252"/>
    <n v="128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n v="115"/>
    <b v="1"/>
    <s v="theater/plays"/>
    <x v="1"/>
    <s v="plays"/>
    <x v="3253"/>
    <n v="102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n v="186"/>
    <b v="1"/>
    <s v="theater/plays"/>
    <x v="1"/>
    <s v="plays"/>
    <x v="3254"/>
    <n v="101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n v="18"/>
    <b v="1"/>
    <s v="theater/plays"/>
    <x v="1"/>
    <s v="plays"/>
    <x v="3255"/>
    <n v="17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n v="176"/>
    <b v="1"/>
    <s v="theater/plays"/>
    <x v="1"/>
    <s v="plays"/>
    <x v="3256"/>
    <n v="128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n v="41"/>
    <b v="1"/>
    <s v="theater/plays"/>
    <x v="1"/>
    <s v="plays"/>
    <x v="3257"/>
    <n v="106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n v="75"/>
    <b v="1"/>
    <s v="theater/plays"/>
    <x v="1"/>
    <s v="plays"/>
    <x v="3258"/>
    <n v="105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n v="97"/>
    <b v="1"/>
    <s v="theater/plays"/>
    <x v="1"/>
    <s v="plays"/>
    <x v="3259"/>
    <n v="106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n v="73"/>
    <b v="1"/>
    <s v="theater/plays"/>
    <x v="1"/>
    <s v="plays"/>
    <x v="3260"/>
    <n v="109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n v="49"/>
    <b v="1"/>
    <s v="theater/plays"/>
    <x v="1"/>
    <s v="plays"/>
    <x v="3261"/>
    <n v="100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n v="134"/>
    <b v="1"/>
    <s v="theater/plays"/>
    <x v="1"/>
    <s v="plays"/>
    <x v="3262"/>
    <n v="103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n v="68"/>
    <b v="1"/>
    <s v="theater/plays"/>
    <x v="1"/>
    <s v="plays"/>
    <x v="3263"/>
    <n v="112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n v="49"/>
    <b v="1"/>
    <s v="theater/plays"/>
    <x v="1"/>
    <s v="plays"/>
    <x v="3264"/>
    <n v="103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n v="63"/>
    <b v="1"/>
    <s v="theater/plays"/>
    <x v="1"/>
    <s v="plays"/>
    <x v="3265"/>
    <n v="164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n v="163"/>
    <b v="1"/>
    <s v="theater/plays"/>
    <x v="1"/>
    <s v="plays"/>
    <x v="3266"/>
    <n v="131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n v="288"/>
    <b v="1"/>
    <s v="theater/plays"/>
    <x v="1"/>
    <s v="plays"/>
    <x v="3267"/>
    <n v="102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n v="42"/>
    <b v="1"/>
    <s v="theater/plays"/>
    <x v="1"/>
    <s v="plays"/>
    <x v="3268"/>
    <n v="12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n v="70"/>
    <b v="1"/>
    <s v="theater/plays"/>
    <x v="1"/>
    <s v="plays"/>
    <x v="3269"/>
    <n v="102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n v="30"/>
    <b v="1"/>
    <s v="theater/plays"/>
    <x v="1"/>
    <s v="plays"/>
    <x v="3270"/>
    <n v="102"/>
    <x v="0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n v="51"/>
    <b v="1"/>
    <s v="theater/plays"/>
    <x v="1"/>
    <s v="plays"/>
    <x v="3271"/>
    <n v="130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n v="145"/>
    <b v="1"/>
    <s v="theater/plays"/>
    <x v="1"/>
    <s v="plays"/>
    <x v="3272"/>
    <n v="154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n v="21"/>
    <b v="1"/>
    <s v="theater/plays"/>
    <x v="1"/>
    <s v="plays"/>
    <x v="3273"/>
    <n v="107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n v="286"/>
    <b v="1"/>
    <s v="theater/plays"/>
    <x v="1"/>
    <s v="plays"/>
    <x v="3274"/>
    <n v="101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n v="12"/>
    <b v="1"/>
    <s v="theater/plays"/>
    <x v="1"/>
    <s v="plays"/>
    <x v="3275"/>
    <n v="1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n v="100"/>
    <b v="1"/>
    <s v="theater/plays"/>
    <x v="1"/>
    <s v="plays"/>
    <x v="3276"/>
    <n v="117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n v="100"/>
    <b v="1"/>
    <s v="theater/plays"/>
    <x v="1"/>
    <s v="plays"/>
    <x v="3277"/>
    <n v="109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n v="34"/>
    <b v="1"/>
    <s v="theater/plays"/>
    <x v="1"/>
    <s v="plays"/>
    <x v="3278"/>
    <n v="10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n v="63"/>
    <b v="1"/>
    <s v="theater/plays"/>
    <x v="1"/>
    <s v="plays"/>
    <x v="3279"/>
    <n v="114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n v="30"/>
    <b v="1"/>
    <s v="theater/plays"/>
    <x v="1"/>
    <s v="plays"/>
    <x v="3280"/>
    <n v="103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n v="47"/>
    <b v="1"/>
    <s v="theater/plays"/>
    <x v="1"/>
    <s v="plays"/>
    <x v="3281"/>
    <n v="122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n v="237"/>
    <b v="1"/>
    <s v="theater/plays"/>
    <x v="1"/>
    <s v="plays"/>
    <x v="3282"/>
    <n v="103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n v="47"/>
    <b v="1"/>
    <s v="theater/plays"/>
    <x v="1"/>
    <s v="plays"/>
    <x v="3283"/>
    <n v="105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n v="15"/>
    <b v="1"/>
    <s v="theater/plays"/>
    <x v="1"/>
    <s v="plays"/>
    <x v="3284"/>
    <n v="102"/>
    <x v="2"/>
  </r>
  <r>
    <n v="3285"/>
    <s v="By Morning"/>
    <s v="A new play by Matthew Gasda"/>
    <x v="402"/>
    <n v="5604"/>
    <x v="0"/>
    <s v="US"/>
    <s v="USD"/>
    <n v="1488258000"/>
    <x v="3285"/>
    <b v="0"/>
    <n v="81"/>
    <b v="1"/>
    <s v="theater/plays"/>
    <x v="1"/>
    <s v="plays"/>
    <x v="3285"/>
    <n v="112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n v="122"/>
    <b v="1"/>
    <s v="theater/plays"/>
    <x v="1"/>
    <s v="plays"/>
    <x v="3286"/>
    <n v="102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n v="34"/>
    <b v="1"/>
    <s v="theater/plays"/>
    <x v="1"/>
    <s v="plays"/>
    <x v="3287"/>
    <n v="100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n v="207"/>
    <b v="1"/>
    <s v="theater/plays"/>
    <x v="1"/>
    <s v="plays"/>
    <x v="3288"/>
    <n v="1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n v="25"/>
    <b v="1"/>
    <s v="theater/plays"/>
    <x v="1"/>
    <s v="plays"/>
    <x v="3289"/>
    <n v="133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n v="72"/>
    <b v="1"/>
    <s v="theater/plays"/>
    <x v="1"/>
    <s v="plays"/>
    <x v="3290"/>
    <n v="12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n v="14"/>
    <b v="1"/>
    <s v="theater/plays"/>
    <x v="1"/>
    <s v="plays"/>
    <x v="3291"/>
    <n v="114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n v="15"/>
    <b v="1"/>
    <s v="theater/plays"/>
    <x v="1"/>
    <s v="plays"/>
    <x v="3292"/>
    <n v="286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n v="91"/>
    <b v="1"/>
    <s v="theater/plays"/>
    <x v="1"/>
    <s v="plays"/>
    <x v="3293"/>
    <n v="170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n v="24"/>
    <b v="1"/>
    <s v="theater/plays"/>
    <x v="1"/>
    <s v="plays"/>
    <x v="3294"/>
    <n v="118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n v="27"/>
    <b v="1"/>
    <s v="theater/plays"/>
    <x v="1"/>
    <s v="plays"/>
    <x v="3295"/>
    <n v="103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n v="47"/>
    <b v="1"/>
    <s v="theater/plays"/>
    <x v="1"/>
    <s v="plays"/>
    <x v="3296"/>
    <n v="144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n v="44"/>
    <b v="1"/>
    <s v="theater/plays"/>
    <x v="1"/>
    <s v="plays"/>
    <x v="3297"/>
    <n v="1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n v="72"/>
    <b v="1"/>
    <s v="theater/plays"/>
    <x v="1"/>
    <s v="plays"/>
    <x v="3298"/>
    <n v="102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n v="63"/>
    <b v="1"/>
    <s v="theater/plays"/>
    <x v="1"/>
    <s v="plays"/>
    <x v="3299"/>
    <n v="116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n v="88"/>
    <b v="1"/>
    <s v="theater/plays"/>
    <x v="1"/>
    <s v="plays"/>
    <x v="3300"/>
    <n v="136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n v="70"/>
    <b v="1"/>
    <s v="theater/plays"/>
    <x v="1"/>
    <s v="plays"/>
    <x v="3301"/>
    <n v="133"/>
    <x v="2"/>
  </r>
  <r>
    <n v="3302"/>
    <s v="El muro de BorÃ­s KiÃ©n"/>
    <s v="FilosofÃ­a de los anÃ³nimos"/>
    <x v="33"/>
    <n v="8685"/>
    <x v="0"/>
    <s v="ES"/>
    <s v="EUR"/>
    <n v="1481099176"/>
    <x v="3302"/>
    <b v="0"/>
    <n v="50"/>
    <b v="1"/>
    <s v="theater/plays"/>
    <x v="1"/>
    <s v="plays"/>
    <x v="3302"/>
    <n v="103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n v="35"/>
    <b v="1"/>
    <s v="theater/plays"/>
    <x v="1"/>
    <s v="plays"/>
    <x v="3303"/>
    <n v="116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n v="175"/>
    <b v="1"/>
    <s v="theater/plays"/>
    <x v="1"/>
    <s v="plays"/>
    <x v="3304"/>
    <n v="105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n v="20"/>
    <b v="1"/>
    <s v="theater/plays"/>
    <x v="1"/>
    <s v="plays"/>
    <x v="3305"/>
    <n v="102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n v="54"/>
    <b v="1"/>
    <s v="theater/plays"/>
    <x v="1"/>
    <s v="plays"/>
    <x v="3306"/>
    <n v="175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n v="20"/>
    <b v="1"/>
    <s v="theater/plays"/>
    <x v="1"/>
    <s v="plays"/>
    <x v="3307"/>
    <n v="107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n v="57"/>
    <b v="1"/>
    <s v="theater/plays"/>
    <x v="1"/>
    <s v="plays"/>
    <x v="3308"/>
    <n v="122"/>
    <x v="2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n v="31"/>
    <b v="1"/>
    <s v="theater/plays"/>
    <x v="1"/>
    <s v="plays"/>
    <x v="3309"/>
    <n v="159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n v="31"/>
    <b v="1"/>
    <s v="theater/plays"/>
    <x v="1"/>
    <s v="plays"/>
    <x v="3310"/>
    <n v="1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n v="45"/>
    <b v="1"/>
    <s v="theater/plays"/>
    <x v="1"/>
    <s v="plays"/>
    <x v="3311"/>
    <n v="110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n v="41"/>
    <b v="1"/>
    <s v="theater/plays"/>
    <x v="1"/>
    <s v="plays"/>
    <x v="3312"/>
    <n v="100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n v="29"/>
    <b v="1"/>
    <s v="theater/plays"/>
    <x v="1"/>
    <s v="plays"/>
    <x v="3313"/>
    <n v="116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n v="58"/>
    <b v="1"/>
    <s v="theater/plays"/>
    <x v="1"/>
    <s v="plays"/>
    <x v="3314"/>
    <n v="211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n v="89"/>
    <b v="1"/>
    <s v="theater/plays"/>
    <x v="1"/>
    <s v="plays"/>
    <x v="3315"/>
    <n v="110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n v="125"/>
    <b v="1"/>
    <s v="theater/plays"/>
    <x v="1"/>
    <s v="plays"/>
    <x v="3316"/>
    <n v="100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n v="18"/>
    <b v="1"/>
    <s v="theater/plays"/>
    <x v="1"/>
    <s v="plays"/>
    <x v="3317"/>
    <n v="106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n v="32"/>
    <b v="1"/>
    <s v="theater/plays"/>
    <x v="1"/>
    <s v="plays"/>
    <x v="3318"/>
    <n v="126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n v="16"/>
    <b v="1"/>
    <s v="theater/plays"/>
    <x v="1"/>
    <s v="plays"/>
    <x v="3319"/>
    <n v="108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n v="38"/>
    <b v="1"/>
    <s v="theater/plays"/>
    <x v="1"/>
    <s v="plays"/>
    <x v="3320"/>
    <n v="101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n v="15"/>
    <b v="1"/>
    <s v="theater/plays"/>
    <x v="1"/>
    <s v="plays"/>
    <x v="3321"/>
    <n v="107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n v="23"/>
    <b v="1"/>
    <s v="theater/plays"/>
    <x v="1"/>
    <s v="plays"/>
    <x v="3322"/>
    <n v="102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n v="49"/>
    <b v="1"/>
    <s v="theater/plays"/>
    <x v="1"/>
    <s v="plays"/>
    <x v="3323"/>
    <n v="126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n v="10"/>
    <b v="1"/>
    <s v="theater/plays"/>
    <x v="1"/>
    <s v="plays"/>
    <x v="3324"/>
    <n v="102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n v="15"/>
    <b v="1"/>
    <s v="theater/plays"/>
    <x v="1"/>
    <s v="plays"/>
    <x v="3325"/>
    <n v="113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n v="57"/>
    <b v="1"/>
    <s v="theater/plays"/>
    <x v="1"/>
    <s v="plays"/>
    <x v="3326"/>
    <n v="101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n v="33"/>
    <b v="1"/>
    <s v="theater/plays"/>
    <x v="1"/>
    <s v="plays"/>
    <x v="3327"/>
    <n v="101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n v="9"/>
    <b v="1"/>
    <s v="theater/plays"/>
    <x v="1"/>
    <s v="plays"/>
    <x v="3328"/>
    <n v="146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n v="26"/>
    <b v="1"/>
    <s v="theater/plays"/>
    <x v="1"/>
    <s v="plays"/>
    <x v="3329"/>
    <n v="117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n v="69"/>
    <b v="1"/>
    <s v="theater/plays"/>
    <x v="1"/>
    <s v="plays"/>
    <x v="3330"/>
    <n v="10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n v="65"/>
    <b v="1"/>
    <s v="theater/plays"/>
    <x v="1"/>
    <s v="plays"/>
    <x v="3331"/>
    <n v="105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n v="83"/>
    <b v="1"/>
    <s v="theater/plays"/>
    <x v="1"/>
    <s v="plays"/>
    <x v="3332"/>
    <n v="10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n v="111"/>
    <b v="1"/>
    <s v="theater/plays"/>
    <x v="1"/>
    <s v="plays"/>
    <x v="3333"/>
    <n v="105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n v="46"/>
    <b v="1"/>
    <s v="theater/plays"/>
    <x v="1"/>
    <s v="plays"/>
    <x v="3334"/>
    <n v="139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n v="63"/>
    <b v="1"/>
    <s v="theater/plays"/>
    <x v="1"/>
    <s v="plays"/>
    <x v="3335"/>
    <n v="100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n v="9"/>
    <b v="1"/>
    <s v="theater/plays"/>
    <x v="1"/>
    <s v="plays"/>
    <x v="3336"/>
    <n v="100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n v="34"/>
    <b v="1"/>
    <s v="theater/plays"/>
    <x v="1"/>
    <s v="plays"/>
    <x v="3337"/>
    <n v="110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n v="112"/>
    <b v="1"/>
    <s v="theater/plays"/>
    <x v="1"/>
    <s v="plays"/>
    <x v="3338"/>
    <n v="102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n v="47"/>
    <b v="1"/>
    <s v="theater/plays"/>
    <x v="1"/>
    <s v="plays"/>
    <x v="3339"/>
    <n v="104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n v="38"/>
    <b v="1"/>
    <s v="theater/plays"/>
    <x v="1"/>
    <s v="plays"/>
    <x v="3340"/>
    <n v="138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n v="28"/>
    <b v="1"/>
    <s v="theater/plays"/>
    <x v="1"/>
    <s v="plays"/>
    <x v="3341"/>
    <n v="100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n v="78"/>
    <b v="1"/>
    <s v="theater/plays"/>
    <x v="1"/>
    <s v="plays"/>
    <x v="3342"/>
    <n v="102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n v="23"/>
    <b v="1"/>
    <s v="theater/plays"/>
    <x v="1"/>
    <s v="plays"/>
    <x v="3343"/>
    <n v="171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n v="40"/>
    <b v="1"/>
    <s v="theater/plays"/>
    <x v="1"/>
    <s v="plays"/>
    <x v="3344"/>
    <n v="101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n v="13"/>
    <b v="1"/>
    <s v="theater/plays"/>
    <x v="1"/>
    <s v="plays"/>
    <x v="3345"/>
    <n v="13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n v="18"/>
    <b v="1"/>
    <s v="theater/plays"/>
    <x v="1"/>
    <s v="plays"/>
    <x v="3346"/>
    <n v="1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n v="22"/>
    <b v="1"/>
    <s v="theater/plays"/>
    <x v="1"/>
    <s v="plays"/>
    <x v="3347"/>
    <n v="119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n v="79"/>
    <b v="1"/>
    <s v="theater/plays"/>
    <x v="1"/>
    <s v="plays"/>
    <x v="3348"/>
    <n v="1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n v="14"/>
    <b v="1"/>
    <s v="theater/plays"/>
    <x v="1"/>
    <s v="plays"/>
    <x v="3349"/>
    <n v="153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n v="51"/>
    <b v="1"/>
    <s v="theater/plays"/>
    <x v="1"/>
    <s v="plays"/>
    <x v="3350"/>
    <n v="104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n v="54"/>
    <b v="1"/>
    <s v="theater/plays"/>
    <x v="1"/>
    <s v="plays"/>
    <x v="3351"/>
    <n v="101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n v="70"/>
    <b v="1"/>
    <s v="theater/plays"/>
    <x v="1"/>
    <s v="plays"/>
    <x v="3352"/>
    <n v="108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n v="44"/>
    <b v="1"/>
    <s v="theater/plays"/>
    <x v="1"/>
    <s v="plays"/>
    <x v="3353"/>
    <n v="315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n v="55"/>
    <b v="1"/>
    <s v="theater/plays"/>
    <x v="1"/>
    <s v="plays"/>
    <x v="3354"/>
    <n v="102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n v="15"/>
    <b v="1"/>
    <s v="theater/plays"/>
    <x v="1"/>
    <s v="plays"/>
    <x v="3355"/>
    <n v="126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n v="27"/>
    <b v="1"/>
    <s v="theater/plays"/>
    <x v="1"/>
    <s v="plays"/>
    <x v="3356"/>
    <n v="101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n v="21"/>
    <b v="1"/>
    <s v="theater/plays"/>
    <x v="1"/>
    <s v="plays"/>
    <x v="3357"/>
    <n v="101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n v="162"/>
    <b v="1"/>
    <s v="theater/plays"/>
    <x v="1"/>
    <s v="plays"/>
    <x v="3358"/>
    <n v="103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n v="23"/>
    <b v="1"/>
    <s v="theater/plays"/>
    <x v="1"/>
    <s v="plays"/>
    <x v="3359"/>
    <n v="106"/>
    <x v="1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n v="72"/>
    <b v="1"/>
    <s v="theater/plays"/>
    <x v="1"/>
    <s v="plays"/>
    <x v="3360"/>
    <n v="101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n v="68"/>
    <b v="1"/>
    <s v="theater/plays"/>
    <x v="1"/>
    <s v="plays"/>
    <x v="3361"/>
    <n v="113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n v="20"/>
    <b v="1"/>
    <s v="theater/plays"/>
    <x v="1"/>
    <s v="plays"/>
    <x v="3362"/>
    <n v="218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n v="26"/>
    <b v="1"/>
    <s v="theater/plays"/>
    <x v="1"/>
    <s v="plays"/>
    <x v="3363"/>
    <n v="101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n v="72"/>
    <b v="1"/>
    <s v="theater/plays"/>
    <x v="1"/>
    <s v="plays"/>
    <x v="3364"/>
    <n v="106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n v="3"/>
    <b v="1"/>
    <s v="theater/plays"/>
    <x v="1"/>
    <s v="plays"/>
    <x v="3365"/>
    <n v="104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n v="18"/>
    <b v="1"/>
    <s v="theater/plays"/>
    <x v="1"/>
    <s v="plays"/>
    <x v="3366"/>
    <n v="221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n v="30"/>
    <b v="1"/>
    <s v="theater/plays"/>
    <x v="1"/>
    <s v="plays"/>
    <x v="3367"/>
    <n v="119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n v="23"/>
    <b v="1"/>
    <s v="theater/plays"/>
    <x v="1"/>
    <s v="plays"/>
    <x v="3368"/>
    <n v="105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n v="54"/>
    <b v="1"/>
    <s v="theater/plays"/>
    <x v="1"/>
    <s v="plays"/>
    <x v="3369"/>
    <n v="104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n v="26"/>
    <b v="1"/>
    <s v="theater/plays"/>
    <x v="1"/>
    <s v="plays"/>
    <x v="3370"/>
    <n v="118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n v="9"/>
    <b v="1"/>
    <s v="theater/plays"/>
    <x v="1"/>
    <s v="plays"/>
    <x v="3371"/>
    <n v="139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n v="27"/>
    <b v="1"/>
    <s v="theater/plays"/>
    <x v="1"/>
    <s v="plays"/>
    <x v="3372"/>
    <n v="104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n v="30"/>
    <b v="1"/>
    <s v="theater/plays"/>
    <x v="1"/>
    <s v="plays"/>
    <x v="3373"/>
    <n v="100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n v="52"/>
    <b v="1"/>
    <s v="theater/plays"/>
    <x v="1"/>
    <s v="plays"/>
    <x v="3374"/>
    <n v="107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n v="17"/>
    <b v="1"/>
    <s v="theater/plays"/>
    <x v="1"/>
    <s v="plays"/>
    <x v="3375"/>
    <n v="100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n v="19"/>
    <b v="1"/>
    <s v="theater/plays"/>
    <x v="1"/>
    <s v="plays"/>
    <x v="3376"/>
    <n v="100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n v="77"/>
    <b v="1"/>
    <s v="theater/plays"/>
    <x v="1"/>
    <s v="plays"/>
    <x v="3377"/>
    <n v="101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n v="21"/>
    <b v="1"/>
    <s v="theater/plays"/>
    <x v="1"/>
    <s v="plays"/>
    <x v="3378"/>
    <n v="108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n v="38"/>
    <b v="1"/>
    <s v="theater/plays"/>
    <x v="1"/>
    <s v="plays"/>
    <x v="3379"/>
    <n v="104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n v="28"/>
    <b v="1"/>
    <s v="theater/plays"/>
    <x v="1"/>
    <s v="plays"/>
    <x v="3380"/>
    <n v="104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n v="48"/>
    <b v="1"/>
    <s v="theater/plays"/>
    <x v="1"/>
    <s v="plays"/>
    <x v="3381"/>
    <n v="102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n v="46"/>
    <b v="1"/>
    <s v="theater/plays"/>
    <x v="1"/>
    <s v="plays"/>
    <x v="3382"/>
    <n v="101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n v="30"/>
    <b v="1"/>
    <s v="theater/plays"/>
    <x v="1"/>
    <s v="plays"/>
    <x v="3383"/>
    <n v="112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n v="64"/>
    <b v="1"/>
    <s v="theater/plays"/>
    <x v="1"/>
    <s v="plays"/>
    <x v="3384"/>
    <n v="1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n v="15"/>
    <b v="1"/>
    <s v="theater/plays"/>
    <x v="1"/>
    <s v="plays"/>
    <x v="3385"/>
    <n v="100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n v="41"/>
    <b v="1"/>
    <s v="theater/plays"/>
    <x v="1"/>
    <s v="plays"/>
    <x v="3386"/>
    <n v="105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n v="35"/>
    <b v="1"/>
    <s v="theater/plays"/>
    <x v="1"/>
    <s v="plays"/>
    <x v="3387"/>
    <n v="117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n v="45"/>
    <b v="1"/>
    <s v="theater/plays"/>
    <x v="1"/>
    <s v="plays"/>
    <x v="3388"/>
    <n v="104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n v="62"/>
    <b v="1"/>
    <s v="theater/plays"/>
    <x v="1"/>
    <s v="plays"/>
    <x v="3389"/>
    <n v="115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n v="22"/>
    <b v="1"/>
    <s v="theater/plays"/>
    <x v="1"/>
    <s v="plays"/>
    <x v="3390"/>
    <n v="102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n v="18"/>
    <b v="1"/>
    <s v="theater/plays"/>
    <x v="1"/>
    <s v="plays"/>
    <x v="3391"/>
    <n v="223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n v="12"/>
    <b v="1"/>
    <s v="theater/plays"/>
    <x v="1"/>
    <s v="plays"/>
    <x v="3392"/>
    <n v="100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n v="44"/>
    <b v="1"/>
    <s v="theater/plays"/>
    <x v="1"/>
    <s v="plays"/>
    <x v="3393"/>
    <n v="106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n v="27"/>
    <b v="1"/>
    <s v="theater/plays"/>
    <x v="1"/>
    <s v="plays"/>
    <x v="3394"/>
    <n v="142"/>
    <x v="3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n v="38"/>
    <b v="1"/>
    <s v="theater/plays"/>
    <x v="1"/>
    <s v="plays"/>
    <x v="3395"/>
    <n v="184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n v="28"/>
    <b v="1"/>
    <s v="theater/plays"/>
    <x v="1"/>
    <s v="plays"/>
    <x v="3396"/>
    <n v="104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n v="24"/>
    <b v="1"/>
    <s v="theater/plays"/>
    <x v="1"/>
    <s v="plays"/>
    <x v="3397"/>
    <n v="112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n v="65"/>
    <b v="1"/>
    <s v="theater/plays"/>
    <x v="1"/>
    <s v="plays"/>
    <x v="3398"/>
    <n v="111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n v="46"/>
    <b v="1"/>
    <s v="theater/plays"/>
    <x v="1"/>
    <s v="plays"/>
    <x v="3399"/>
    <n v="104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n v="85"/>
    <b v="1"/>
    <s v="theater/plays"/>
    <x v="1"/>
    <s v="plays"/>
    <x v="3400"/>
    <n v="100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n v="66"/>
    <b v="1"/>
    <s v="theater/plays"/>
    <x v="1"/>
    <s v="plays"/>
    <x v="3401"/>
    <n v="102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n v="165"/>
    <b v="1"/>
    <s v="theater/plays"/>
    <x v="1"/>
    <s v="plays"/>
    <x v="3402"/>
    <n v="11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n v="17"/>
    <b v="1"/>
    <s v="theater/plays"/>
    <x v="1"/>
    <s v="plays"/>
    <x v="3403"/>
    <n v="100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n v="3"/>
    <b v="1"/>
    <s v="theater/plays"/>
    <x v="1"/>
    <s v="plays"/>
    <x v="3404"/>
    <n v="12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n v="17"/>
    <b v="1"/>
    <s v="theater/plays"/>
    <x v="1"/>
    <s v="plays"/>
    <x v="3405"/>
    <n v="138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n v="91"/>
    <b v="1"/>
    <s v="theater/plays"/>
    <x v="1"/>
    <s v="plays"/>
    <x v="3406"/>
    <n v="100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n v="67"/>
    <b v="1"/>
    <s v="theater/plays"/>
    <x v="1"/>
    <s v="plays"/>
    <x v="3407"/>
    <n v="107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n v="18"/>
    <b v="1"/>
    <s v="theater/plays"/>
    <x v="1"/>
    <s v="plays"/>
    <x v="3408"/>
    <n v="211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n v="21"/>
    <b v="1"/>
    <s v="theater/plays"/>
    <x v="1"/>
    <s v="plays"/>
    <x v="3409"/>
    <n v="124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n v="40"/>
    <b v="1"/>
    <s v="theater/plays"/>
    <x v="1"/>
    <s v="plays"/>
    <x v="3410"/>
    <n v="109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n v="78"/>
    <b v="1"/>
    <s v="theater/plays"/>
    <x v="1"/>
    <s v="plays"/>
    <x v="3411"/>
    <n v="104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n v="26"/>
    <b v="1"/>
    <s v="theater/plays"/>
    <x v="1"/>
    <s v="plays"/>
    <x v="3412"/>
    <n v="100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n v="14"/>
    <b v="1"/>
    <s v="theater/plays"/>
    <x v="1"/>
    <s v="plays"/>
    <x v="3413"/>
    <n v="130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n v="44"/>
    <b v="1"/>
    <s v="theater/plays"/>
    <x v="1"/>
    <s v="plays"/>
    <x v="3414"/>
    <n v="104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n v="9"/>
    <b v="1"/>
    <s v="theater/plays"/>
    <x v="1"/>
    <s v="plays"/>
    <x v="3415"/>
    <n v="1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n v="30"/>
    <b v="1"/>
    <s v="theater/plays"/>
    <x v="1"/>
    <s v="plays"/>
    <x v="3416"/>
    <n v="12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n v="45"/>
    <b v="1"/>
    <s v="theater/plays"/>
    <x v="1"/>
    <s v="plays"/>
    <x v="3417"/>
    <n v="1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n v="56"/>
    <b v="1"/>
    <s v="theater/plays"/>
    <x v="1"/>
    <s v="plays"/>
    <x v="3418"/>
    <n v="101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n v="46"/>
    <b v="1"/>
    <s v="theater/plays"/>
    <x v="1"/>
    <s v="plays"/>
    <x v="3419"/>
    <n v="107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n v="34"/>
    <b v="1"/>
    <s v="theater/plays"/>
    <x v="1"/>
    <s v="plays"/>
    <x v="3420"/>
    <n v="138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n v="98"/>
    <b v="1"/>
    <s v="theater/plays"/>
    <x v="1"/>
    <s v="plays"/>
    <x v="3421"/>
    <n v="10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n v="46"/>
    <b v="1"/>
    <s v="theater/plays"/>
    <x v="1"/>
    <s v="plays"/>
    <x v="3422"/>
    <n v="109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n v="10"/>
    <b v="1"/>
    <s v="theater/plays"/>
    <x v="1"/>
    <s v="plays"/>
    <x v="3423"/>
    <n v="140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n v="76"/>
    <b v="1"/>
    <s v="theater/plays"/>
    <x v="1"/>
    <s v="plays"/>
    <x v="3424"/>
    <n v="104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n v="104"/>
    <b v="1"/>
    <s v="theater/plays"/>
    <x v="1"/>
    <s v="plays"/>
    <x v="3425"/>
    <n v="103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n v="87"/>
    <b v="1"/>
    <s v="theater/plays"/>
    <x v="1"/>
    <s v="plays"/>
    <x v="3426"/>
    <n v="108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n v="29"/>
    <b v="1"/>
    <s v="theater/plays"/>
    <x v="1"/>
    <s v="plays"/>
    <x v="3427"/>
    <n v="100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n v="51"/>
    <b v="1"/>
    <s v="theater/plays"/>
    <x v="1"/>
    <s v="plays"/>
    <x v="3428"/>
    <n v="103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n v="12"/>
    <b v="1"/>
    <s v="theater/plays"/>
    <x v="1"/>
    <s v="plays"/>
    <x v="3429"/>
    <n v="130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n v="72"/>
    <b v="1"/>
    <s v="theater/plays"/>
    <x v="1"/>
    <s v="plays"/>
    <x v="3430"/>
    <n v="109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n v="21"/>
    <b v="1"/>
    <s v="theater/plays"/>
    <x v="1"/>
    <s v="plays"/>
    <x v="3431"/>
    <n v="100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n v="42"/>
    <b v="1"/>
    <s v="theater/plays"/>
    <x v="1"/>
    <s v="plays"/>
    <x v="3432"/>
    <n v="110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n v="71"/>
    <b v="1"/>
    <s v="theater/plays"/>
    <x v="1"/>
    <s v="plays"/>
    <x v="3433"/>
    <n v="1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n v="168"/>
    <b v="1"/>
    <s v="theater/plays"/>
    <x v="1"/>
    <s v="plays"/>
    <x v="3434"/>
    <n v="106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n v="19"/>
    <b v="1"/>
    <s v="theater/plays"/>
    <x v="1"/>
    <s v="plays"/>
    <x v="3435"/>
    <n v="112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n v="37"/>
    <b v="1"/>
    <s v="theater/plays"/>
    <x v="1"/>
    <s v="plays"/>
    <x v="3436"/>
    <n v="10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n v="36"/>
    <b v="1"/>
    <s v="theater/plays"/>
    <x v="1"/>
    <s v="plays"/>
    <x v="3437"/>
    <n v="101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n v="14"/>
    <b v="1"/>
    <s v="theater/plays"/>
    <x v="1"/>
    <s v="plays"/>
    <x v="3438"/>
    <n v="104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n v="18"/>
    <b v="1"/>
    <s v="theater/plays"/>
    <x v="1"/>
    <s v="plays"/>
    <x v="3439"/>
    <n v="135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n v="82"/>
    <b v="1"/>
    <s v="theater/plays"/>
    <x v="1"/>
    <s v="plays"/>
    <x v="3440"/>
    <n v="105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n v="43"/>
    <b v="1"/>
    <s v="theater/plays"/>
    <x v="1"/>
    <s v="plays"/>
    <x v="3441"/>
    <n v="103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n v="8"/>
    <b v="1"/>
    <s v="theater/plays"/>
    <x v="1"/>
    <s v="plays"/>
    <x v="3442"/>
    <n v="100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n v="45"/>
    <b v="1"/>
    <s v="theater/plays"/>
    <x v="1"/>
    <s v="plays"/>
    <x v="3443"/>
    <n v="18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n v="20"/>
    <b v="1"/>
    <s v="theater/plays"/>
    <x v="1"/>
    <s v="plays"/>
    <x v="3444"/>
    <n v="289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n v="31"/>
    <b v="1"/>
    <s v="theater/plays"/>
    <x v="1"/>
    <s v="plays"/>
    <x v="3445"/>
    <n v="100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n v="25"/>
    <b v="1"/>
    <s v="theater/plays"/>
    <x v="1"/>
    <s v="plays"/>
    <x v="3446"/>
    <n v="108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n v="14"/>
    <b v="1"/>
    <s v="theater/plays"/>
    <x v="1"/>
    <s v="plays"/>
    <x v="3447"/>
    <n v="108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n v="45"/>
    <b v="1"/>
    <s v="theater/plays"/>
    <x v="1"/>
    <s v="plays"/>
    <x v="3448"/>
    <n v="110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n v="20"/>
    <b v="1"/>
    <s v="theater/plays"/>
    <x v="1"/>
    <s v="plays"/>
    <x v="3449"/>
    <n v="171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n v="39"/>
    <b v="1"/>
    <s v="theater/plays"/>
    <x v="1"/>
    <s v="plays"/>
    <x v="3450"/>
    <n v="152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n v="16"/>
    <b v="1"/>
    <s v="theater/plays"/>
    <x v="1"/>
    <s v="plays"/>
    <x v="3451"/>
    <n v="101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n v="37"/>
    <b v="1"/>
    <s v="theater/plays"/>
    <x v="1"/>
    <s v="plays"/>
    <x v="3452"/>
    <n v="153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n v="14"/>
    <b v="1"/>
    <s v="theater/plays"/>
    <x v="1"/>
    <s v="plays"/>
    <x v="3453"/>
    <n v="128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n v="21"/>
    <b v="1"/>
    <s v="theater/plays"/>
    <x v="1"/>
    <s v="plays"/>
    <x v="3454"/>
    <n v="10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n v="69"/>
    <b v="1"/>
    <s v="theater/plays"/>
    <x v="1"/>
    <s v="plays"/>
    <x v="3455"/>
    <n v="101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n v="16"/>
    <b v="1"/>
    <s v="theater/plays"/>
    <x v="1"/>
    <s v="plays"/>
    <x v="3456"/>
    <n v="191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n v="55"/>
    <b v="1"/>
    <s v="theater/plays"/>
    <x v="1"/>
    <s v="plays"/>
    <x v="3457"/>
    <n v="14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n v="27"/>
    <b v="1"/>
    <s v="theater/plays"/>
    <x v="1"/>
    <s v="plays"/>
    <x v="3458"/>
    <n v="124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n v="36"/>
    <b v="1"/>
    <s v="theater/plays"/>
    <x v="1"/>
    <s v="plays"/>
    <x v="3459"/>
    <n v="126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n v="19"/>
    <b v="1"/>
    <s v="theater/plays"/>
    <x v="1"/>
    <s v="plays"/>
    <x v="3460"/>
    <n v="190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n v="12"/>
    <b v="1"/>
    <s v="theater/plays"/>
    <x v="1"/>
    <s v="plays"/>
    <x v="3461"/>
    <n v="139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n v="17"/>
    <b v="1"/>
    <s v="theater/plays"/>
    <x v="1"/>
    <s v="plays"/>
    <x v="3462"/>
    <n v="202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n v="114"/>
    <b v="1"/>
    <s v="theater/plays"/>
    <x v="1"/>
    <s v="plays"/>
    <x v="3463"/>
    <n v="103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n v="93"/>
    <b v="1"/>
    <s v="theater/plays"/>
    <x v="1"/>
    <s v="plays"/>
    <x v="3464"/>
    <n v="102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n v="36"/>
    <b v="1"/>
    <s v="theater/plays"/>
    <x v="1"/>
    <s v="plays"/>
    <x v="3465"/>
    <n v="103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n v="61"/>
    <b v="1"/>
    <s v="theater/plays"/>
    <x v="1"/>
    <s v="plays"/>
    <x v="3466"/>
    <n v="127"/>
    <x v="2"/>
  </r>
  <r>
    <n v="3467"/>
    <s v="Venus in Fur, Los Angeles."/>
    <s v="Venus in Fur, By David Ives."/>
    <x v="9"/>
    <n v="3030"/>
    <x v="0"/>
    <s v="US"/>
    <s v="USD"/>
    <n v="1426864032"/>
    <x v="3467"/>
    <b v="0"/>
    <n v="47"/>
    <b v="1"/>
    <s v="theater/plays"/>
    <x v="1"/>
    <s v="plays"/>
    <x v="3467"/>
    <n v="101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n v="17"/>
    <b v="1"/>
    <s v="theater/plays"/>
    <x v="1"/>
    <s v="plays"/>
    <x v="3468"/>
    <n v="122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n v="63"/>
    <b v="1"/>
    <s v="theater/plays"/>
    <x v="1"/>
    <s v="plays"/>
    <x v="3469"/>
    <n v="113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n v="9"/>
    <b v="1"/>
    <s v="theater/plays"/>
    <x v="1"/>
    <s v="plays"/>
    <x v="3470"/>
    <n v="15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n v="30"/>
    <b v="1"/>
    <s v="theater/plays"/>
    <x v="1"/>
    <s v="plays"/>
    <x v="3471"/>
    <n v="215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n v="23"/>
    <b v="1"/>
    <s v="theater/plays"/>
    <x v="1"/>
    <s v="plays"/>
    <x v="3472"/>
    <n v="102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n v="33"/>
    <b v="1"/>
    <s v="theater/plays"/>
    <x v="1"/>
    <s v="plays"/>
    <x v="3473"/>
    <n v="100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n v="39"/>
    <b v="1"/>
    <s v="theater/plays"/>
    <x v="1"/>
    <s v="plays"/>
    <x v="3474"/>
    <n v="101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n v="17"/>
    <b v="1"/>
    <s v="theater/plays"/>
    <x v="1"/>
    <s v="plays"/>
    <x v="3475"/>
    <n v="113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n v="6"/>
    <b v="1"/>
    <s v="theater/plays"/>
    <x v="1"/>
    <s v="plays"/>
    <x v="3476"/>
    <n v="104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n v="39"/>
    <b v="1"/>
    <s v="theater/plays"/>
    <x v="1"/>
    <s v="plays"/>
    <x v="3477"/>
    <n v="115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n v="57"/>
    <b v="1"/>
    <s v="theater/plays"/>
    <x v="1"/>
    <s v="plays"/>
    <x v="3478"/>
    <n v="113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n v="56"/>
    <b v="1"/>
    <s v="theater/plays"/>
    <x v="1"/>
    <s v="plays"/>
    <x v="3479"/>
    <n v="128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n v="13"/>
    <b v="1"/>
    <s v="theater/plays"/>
    <x v="1"/>
    <s v="plays"/>
    <x v="3480"/>
    <n v="143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n v="95"/>
    <b v="1"/>
    <s v="theater/plays"/>
    <x v="1"/>
    <s v="plays"/>
    <x v="3481"/>
    <n v="119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n v="80"/>
    <b v="1"/>
    <s v="theater/plays"/>
    <x v="1"/>
    <s v="plays"/>
    <x v="3482"/>
    <n v="138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n v="133"/>
    <b v="1"/>
    <s v="theater/plays"/>
    <x v="1"/>
    <s v="plays"/>
    <x v="3483"/>
    <n v="160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n v="44"/>
    <b v="1"/>
    <s v="theater/plays"/>
    <x v="1"/>
    <s v="plays"/>
    <x v="3484"/>
    <n v="114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n v="30"/>
    <b v="1"/>
    <s v="theater/plays"/>
    <x v="1"/>
    <s v="plays"/>
    <x v="3485"/>
    <n v="101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n v="56"/>
    <b v="1"/>
    <s v="theater/plays"/>
    <x v="1"/>
    <s v="plays"/>
    <x v="3486"/>
    <n v="155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n v="66"/>
    <b v="1"/>
    <s v="theater/plays"/>
    <x v="1"/>
    <s v="plays"/>
    <x v="3487"/>
    <n v="128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n v="29"/>
    <b v="1"/>
    <s v="theater/plays"/>
    <x v="1"/>
    <s v="plays"/>
    <x v="3488"/>
    <n v="121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n v="72"/>
    <b v="1"/>
    <s v="theater/plays"/>
    <x v="1"/>
    <s v="plays"/>
    <x v="3489"/>
    <n v="113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n v="27"/>
    <b v="1"/>
    <s v="theater/plays"/>
    <x v="1"/>
    <s v="plays"/>
    <x v="3490"/>
    <n v="128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n v="10"/>
    <b v="1"/>
    <s v="theater/plays"/>
    <x v="1"/>
    <s v="plays"/>
    <x v="3491"/>
    <n v="158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n v="35"/>
    <b v="1"/>
    <s v="theater/plays"/>
    <x v="1"/>
    <s v="plays"/>
    <x v="3492"/>
    <n v="105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n v="29"/>
    <b v="1"/>
    <s v="theater/plays"/>
    <x v="1"/>
    <s v="plays"/>
    <x v="3493"/>
    <n v="1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n v="13"/>
    <b v="1"/>
    <s v="theater/plays"/>
    <x v="1"/>
    <s v="plays"/>
    <x v="3494"/>
    <n v="1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n v="72"/>
    <b v="1"/>
    <s v="theater/plays"/>
    <x v="1"/>
    <s v="plays"/>
    <x v="3495"/>
    <n v="107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n v="78"/>
    <b v="1"/>
    <s v="theater/plays"/>
    <x v="1"/>
    <s v="plays"/>
    <x v="3496"/>
    <n v="124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n v="49"/>
    <b v="1"/>
    <s v="theater/plays"/>
    <x v="1"/>
    <s v="plays"/>
    <x v="3497"/>
    <n v="109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n v="42"/>
    <b v="1"/>
    <s v="theater/plays"/>
    <x v="1"/>
    <s v="plays"/>
    <x v="3498"/>
    <n v="102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n v="35"/>
    <b v="1"/>
    <s v="theater/plays"/>
    <x v="1"/>
    <s v="plays"/>
    <x v="3499"/>
    <n v="106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n v="42"/>
    <b v="1"/>
    <s v="theater/plays"/>
    <x v="1"/>
    <s v="plays"/>
    <x v="3500"/>
    <n v="106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n v="42"/>
    <b v="1"/>
    <s v="theater/plays"/>
    <x v="1"/>
    <s v="plays"/>
    <x v="3501"/>
    <n v="101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n v="31"/>
    <b v="1"/>
    <s v="theater/plays"/>
    <x v="1"/>
    <s v="plays"/>
    <x v="3502"/>
    <n v="105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n v="38"/>
    <b v="1"/>
    <s v="theater/plays"/>
    <x v="1"/>
    <s v="plays"/>
    <x v="3503"/>
    <n v="10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n v="8"/>
    <b v="1"/>
    <s v="theater/plays"/>
    <x v="1"/>
    <s v="plays"/>
    <x v="3504"/>
    <n v="100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n v="39"/>
    <b v="1"/>
    <s v="theater/plays"/>
    <x v="1"/>
    <s v="plays"/>
    <x v="3505"/>
    <n v="104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n v="29"/>
    <b v="1"/>
    <s v="theater/plays"/>
    <x v="1"/>
    <s v="plays"/>
    <x v="3506"/>
    <n v="102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n v="72"/>
    <b v="1"/>
    <s v="theater/plays"/>
    <x v="1"/>
    <s v="plays"/>
    <x v="3507"/>
    <n v="104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n v="15"/>
    <b v="1"/>
    <s v="theater/plays"/>
    <x v="1"/>
    <s v="plays"/>
    <x v="3508"/>
    <n v="18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n v="33"/>
    <b v="1"/>
    <s v="theater/plays"/>
    <x v="1"/>
    <s v="plays"/>
    <x v="3509"/>
    <n v="106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n v="15"/>
    <b v="1"/>
    <s v="theater/plays"/>
    <x v="1"/>
    <s v="plays"/>
    <x v="3510"/>
    <n v="101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n v="19"/>
    <b v="1"/>
    <s v="theater/plays"/>
    <x v="1"/>
    <s v="plays"/>
    <x v="3511"/>
    <n v="101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n v="17"/>
    <b v="1"/>
    <s v="theater/plays"/>
    <x v="1"/>
    <s v="plays"/>
    <x v="3512"/>
    <n v="100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n v="44"/>
    <b v="1"/>
    <s v="theater/plays"/>
    <x v="1"/>
    <s v="plays"/>
    <x v="3513"/>
    <n v="118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n v="10"/>
    <b v="1"/>
    <s v="theater/plays"/>
    <x v="1"/>
    <s v="plays"/>
    <x v="3514"/>
    <n v="11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n v="46"/>
    <b v="1"/>
    <s v="theater/plays"/>
    <x v="1"/>
    <s v="plays"/>
    <x v="3515"/>
    <n v="103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n v="11"/>
    <b v="1"/>
    <s v="theater/plays"/>
    <x v="1"/>
    <s v="plays"/>
    <x v="3516"/>
    <n v="1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n v="13"/>
    <b v="1"/>
    <s v="theater/plays"/>
    <x v="1"/>
    <s v="plays"/>
    <x v="3517"/>
    <n v="1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n v="33"/>
    <b v="1"/>
    <s v="theater/plays"/>
    <x v="1"/>
    <s v="plays"/>
    <x v="3518"/>
    <n v="110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n v="28"/>
    <b v="1"/>
    <s v="theater/plays"/>
    <x v="1"/>
    <s v="plays"/>
    <x v="3519"/>
    <n v="101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n v="21"/>
    <b v="1"/>
    <s v="theater/plays"/>
    <x v="1"/>
    <s v="plays"/>
    <x v="3520"/>
    <n v="101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n v="13"/>
    <b v="1"/>
    <s v="theater/plays"/>
    <x v="1"/>
    <s v="plays"/>
    <x v="3521"/>
    <n v="169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n v="34"/>
    <b v="1"/>
    <s v="theater/plays"/>
    <x v="1"/>
    <s v="plays"/>
    <x v="3522"/>
    <n v="10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n v="80"/>
    <b v="1"/>
    <s v="theater/plays"/>
    <x v="1"/>
    <s v="plays"/>
    <x v="3523"/>
    <n v="114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n v="74"/>
    <b v="1"/>
    <s v="theater/plays"/>
    <x v="1"/>
    <s v="plays"/>
    <x v="3524"/>
    <n v="102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n v="7"/>
    <b v="1"/>
    <s v="theater/plays"/>
    <x v="1"/>
    <s v="plays"/>
    <x v="3525"/>
    <n v="106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n v="34"/>
    <b v="1"/>
    <s v="theater/plays"/>
    <x v="1"/>
    <s v="plays"/>
    <x v="3526"/>
    <n v="102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n v="86"/>
    <b v="1"/>
    <s v="theater/plays"/>
    <x v="1"/>
    <s v="plays"/>
    <x v="3527"/>
    <n v="117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n v="37"/>
    <b v="1"/>
    <s v="theater/plays"/>
    <x v="1"/>
    <s v="plays"/>
    <x v="3528"/>
    <n v="101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n v="18"/>
    <b v="1"/>
    <s v="theater/plays"/>
    <x v="1"/>
    <s v="plays"/>
    <x v="3529"/>
    <n v="132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n v="22"/>
    <b v="1"/>
    <s v="theater/plays"/>
    <x v="1"/>
    <s v="plays"/>
    <x v="3530"/>
    <n v="100"/>
    <x v="2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n v="26"/>
    <b v="1"/>
    <s v="theater/plays"/>
    <x v="1"/>
    <s v="plays"/>
    <x v="3531"/>
    <n v="128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n v="27"/>
    <b v="1"/>
    <s v="theater/plays"/>
    <x v="1"/>
    <s v="plays"/>
    <x v="3532"/>
    <n v="119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n v="8"/>
    <b v="1"/>
    <s v="theater/plays"/>
    <x v="1"/>
    <s v="plays"/>
    <x v="3533"/>
    <n v="126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n v="204"/>
    <b v="1"/>
    <s v="theater/plays"/>
    <x v="1"/>
    <s v="plays"/>
    <x v="3534"/>
    <n v="156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n v="46"/>
    <b v="1"/>
    <s v="theater/plays"/>
    <x v="1"/>
    <s v="plays"/>
    <x v="3535"/>
    <n v="103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n v="17"/>
    <b v="1"/>
    <s v="theater/plays"/>
    <x v="1"/>
    <s v="plays"/>
    <x v="3536"/>
    <n v="153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n v="28"/>
    <b v="1"/>
    <s v="theater/plays"/>
    <x v="1"/>
    <s v="plays"/>
    <x v="3537"/>
    <n v="18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n v="83"/>
    <b v="1"/>
    <s v="theater/plays"/>
    <x v="1"/>
    <s v="plays"/>
    <x v="3538"/>
    <n v="128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n v="13"/>
    <b v="1"/>
    <s v="theater/plays"/>
    <x v="1"/>
    <s v="plays"/>
    <x v="3539"/>
    <n v="120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n v="8"/>
    <b v="1"/>
    <s v="theater/plays"/>
    <x v="1"/>
    <s v="plays"/>
    <x v="3540"/>
    <n v="123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n v="32"/>
    <b v="1"/>
    <s v="theater/plays"/>
    <x v="1"/>
    <s v="plays"/>
    <x v="3541"/>
    <n v="105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n v="85"/>
    <b v="1"/>
    <s v="theater/plays"/>
    <x v="1"/>
    <s v="plays"/>
    <x v="3542"/>
    <n v="10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n v="29"/>
    <b v="1"/>
    <s v="theater/plays"/>
    <x v="1"/>
    <s v="plays"/>
    <x v="3543"/>
    <n v="105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n v="24"/>
    <b v="1"/>
    <s v="theater/plays"/>
    <x v="1"/>
    <s v="plays"/>
    <x v="3544"/>
    <n v="1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n v="8"/>
    <b v="1"/>
    <s v="theater/plays"/>
    <x v="1"/>
    <s v="plays"/>
    <x v="3545"/>
    <n v="100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n v="19"/>
    <b v="1"/>
    <s v="theater/plays"/>
    <x v="1"/>
    <s v="plays"/>
    <x v="3546"/>
    <n v="102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n v="336"/>
    <b v="1"/>
    <s v="theater/plays"/>
    <x v="1"/>
    <s v="plays"/>
    <x v="3547"/>
    <n v="114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n v="13"/>
    <b v="1"/>
    <s v="theater/plays"/>
    <x v="1"/>
    <s v="plays"/>
    <x v="3548"/>
    <n v="102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n v="42"/>
    <b v="1"/>
    <s v="theater/plays"/>
    <x v="1"/>
    <s v="plays"/>
    <x v="3549"/>
    <n v="102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n v="64"/>
    <b v="1"/>
    <s v="theater/plays"/>
    <x v="1"/>
    <s v="plays"/>
    <x v="3550"/>
    <n v="105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n v="25"/>
    <b v="1"/>
    <s v="theater/plays"/>
    <x v="1"/>
    <s v="plays"/>
    <x v="3551"/>
    <n v="102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n v="20"/>
    <b v="1"/>
    <s v="theater/plays"/>
    <x v="1"/>
    <s v="plays"/>
    <x v="3552"/>
    <n v="100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n v="104"/>
    <b v="1"/>
    <s v="theater/plays"/>
    <x v="1"/>
    <s v="plays"/>
    <x v="3553"/>
    <n v="106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n v="53"/>
    <b v="1"/>
    <s v="theater/plays"/>
    <x v="1"/>
    <s v="plays"/>
    <x v="3554"/>
    <n v="113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n v="14"/>
    <b v="1"/>
    <s v="theater/plays"/>
    <x v="1"/>
    <s v="plays"/>
    <x v="3555"/>
    <n v="100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n v="20"/>
    <b v="1"/>
    <s v="theater/plays"/>
    <x v="1"/>
    <s v="plays"/>
    <x v="3556"/>
    <n v="100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n v="558"/>
    <b v="1"/>
    <s v="theater/plays"/>
    <x v="1"/>
    <s v="plays"/>
    <x v="3557"/>
    <n v="100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n v="22"/>
    <b v="1"/>
    <s v="theater/plays"/>
    <x v="1"/>
    <s v="plays"/>
    <x v="3558"/>
    <n v="144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n v="24"/>
    <b v="1"/>
    <s v="theater/plays"/>
    <x v="1"/>
    <s v="plays"/>
    <x v="3559"/>
    <n v="104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n v="74"/>
    <b v="1"/>
    <s v="theater/plays"/>
    <x v="1"/>
    <s v="plays"/>
    <x v="3560"/>
    <n v="108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n v="54"/>
    <b v="1"/>
    <s v="theater/plays"/>
    <x v="1"/>
    <s v="plays"/>
    <x v="3561"/>
    <n v="102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n v="31"/>
    <b v="1"/>
    <s v="theater/plays"/>
    <x v="1"/>
    <s v="plays"/>
    <x v="3562"/>
    <n v="149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n v="25"/>
    <b v="1"/>
    <s v="theater/plays"/>
    <x v="1"/>
    <s v="plays"/>
    <x v="3563"/>
    <n v="105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n v="17"/>
    <b v="1"/>
    <s v="theater/plays"/>
    <x v="1"/>
    <s v="plays"/>
    <x v="3564"/>
    <n v="101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n v="12"/>
    <b v="1"/>
    <s v="theater/plays"/>
    <x v="1"/>
    <s v="plays"/>
    <x v="3565"/>
    <n v="131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n v="38"/>
    <b v="1"/>
    <s v="theater/plays"/>
    <x v="1"/>
    <s v="plays"/>
    <x v="3566"/>
    <n v="105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n v="41"/>
    <b v="1"/>
    <s v="theater/plays"/>
    <x v="1"/>
    <s v="plays"/>
    <x v="3567"/>
    <n v="109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n v="19"/>
    <b v="1"/>
    <s v="theater/plays"/>
    <x v="1"/>
    <s v="plays"/>
    <x v="3568"/>
    <n v="111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n v="41"/>
    <b v="1"/>
    <s v="theater/plays"/>
    <x v="1"/>
    <s v="plays"/>
    <x v="3569"/>
    <n v="100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n v="26"/>
    <b v="1"/>
    <s v="theater/plays"/>
    <x v="1"/>
    <s v="plays"/>
    <x v="3570"/>
    <n v="114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n v="25"/>
    <b v="1"/>
    <s v="theater/plays"/>
    <x v="1"/>
    <s v="plays"/>
    <x v="3571"/>
    <n v="122"/>
    <x v="3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n v="9"/>
    <b v="1"/>
    <s v="theater/plays"/>
    <x v="1"/>
    <s v="plays"/>
    <x v="3572"/>
    <n v="100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n v="78"/>
    <b v="1"/>
    <s v="theater/plays"/>
    <x v="1"/>
    <s v="plays"/>
    <x v="3573"/>
    <n v="103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n v="45"/>
    <b v="1"/>
    <s v="theater/plays"/>
    <x v="1"/>
    <s v="plays"/>
    <x v="3574"/>
    <n v="106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n v="102"/>
    <b v="1"/>
    <s v="theater/plays"/>
    <x v="1"/>
    <s v="plays"/>
    <x v="3575"/>
    <n v="101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n v="5"/>
    <b v="1"/>
    <s v="theater/plays"/>
    <x v="1"/>
    <s v="plays"/>
    <x v="3576"/>
    <n v="100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n v="27"/>
    <b v="1"/>
    <s v="theater/plays"/>
    <x v="1"/>
    <s v="plays"/>
    <x v="3577"/>
    <n v="130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n v="37"/>
    <b v="1"/>
    <s v="theater/plays"/>
    <x v="1"/>
    <s v="plays"/>
    <x v="3578"/>
    <n v="10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n v="14"/>
    <b v="1"/>
    <s v="theater/plays"/>
    <x v="1"/>
    <s v="plays"/>
    <x v="3579"/>
    <n v="100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n v="27"/>
    <b v="1"/>
    <s v="theater/plays"/>
    <x v="1"/>
    <s v="plays"/>
    <x v="3580"/>
    <n v="114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n v="45"/>
    <b v="1"/>
    <s v="theater/plays"/>
    <x v="1"/>
    <s v="plays"/>
    <x v="3581"/>
    <n v="100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n v="49"/>
    <b v="1"/>
    <s v="theater/plays"/>
    <x v="1"/>
    <s v="plays"/>
    <x v="3582"/>
    <n v="287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n v="24"/>
    <b v="1"/>
    <s v="theater/plays"/>
    <x v="1"/>
    <s v="plays"/>
    <x v="3583"/>
    <n v="109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n v="112"/>
    <b v="1"/>
    <s v="theater/plays"/>
    <x v="1"/>
    <s v="plays"/>
    <x v="3584"/>
    <n v="116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n v="23"/>
    <b v="1"/>
    <s v="theater/plays"/>
    <x v="1"/>
    <s v="plays"/>
    <x v="3585"/>
    <n v="119"/>
    <x v="3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n v="54"/>
    <b v="1"/>
    <s v="theater/plays"/>
    <x v="1"/>
    <s v="plays"/>
    <x v="3586"/>
    <n v="109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n v="28"/>
    <b v="1"/>
    <s v="theater/plays"/>
    <x v="1"/>
    <s v="plays"/>
    <x v="3587"/>
    <n v="127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n v="11"/>
    <b v="1"/>
    <s v="theater/plays"/>
    <x v="1"/>
    <s v="plays"/>
    <x v="3588"/>
    <n v="101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n v="62"/>
    <b v="1"/>
    <s v="theater/plays"/>
    <x v="1"/>
    <s v="plays"/>
    <x v="3589"/>
    <n v="128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n v="73"/>
    <b v="1"/>
    <s v="theater/plays"/>
    <x v="1"/>
    <s v="plays"/>
    <x v="3590"/>
    <n v="100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n v="18"/>
    <b v="1"/>
    <s v="theater/plays"/>
    <x v="1"/>
    <s v="plays"/>
    <x v="3591"/>
    <n v="175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n v="35"/>
    <b v="1"/>
    <s v="theater/plays"/>
    <x v="1"/>
    <s v="plays"/>
    <x v="3592"/>
    <n v="127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n v="43"/>
    <b v="1"/>
    <s v="theater/plays"/>
    <x v="1"/>
    <s v="plays"/>
    <x v="3593"/>
    <n v="111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n v="36"/>
    <b v="1"/>
    <s v="theater/plays"/>
    <x v="1"/>
    <s v="plays"/>
    <x v="3594"/>
    <n v="126"/>
    <x v="2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n v="62"/>
    <b v="1"/>
    <s v="theater/plays"/>
    <x v="1"/>
    <s v="plays"/>
    <x v="3595"/>
    <n v="119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n v="15"/>
    <b v="1"/>
    <s v="theater/plays"/>
    <x v="1"/>
    <s v="plays"/>
    <x v="3596"/>
    <n v="108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n v="33"/>
    <b v="1"/>
    <s v="theater/plays"/>
    <x v="1"/>
    <s v="plays"/>
    <x v="3597"/>
    <n v="103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n v="27"/>
    <b v="1"/>
    <s v="theater/plays"/>
    <x v="1"/>
    <s v="plays"/>
    <x v="3598"/>
    <n v="110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n v="17"/>
    <b v="1"/>
    <s v="theater/plays"/>
    <x v="1"/>
    <s v="plays"/>
    <x v="3599"/>
    <n v="202"/>
    <x v="0"/>
  </r>
  <r>
    <n v="3600"/>
    <s v="Pariah"/>
    <s v="The First Play From The Man Who Brought You The Black James Bond!"/>
    <x v="185"/>
    <n v="13"/>
    <x v="0"/>
    <s v="US"/>
    <s v="USD"/>
    <n v="1476390164"/>
    <x v="3600"/>
    <b v="0"/>
    <n v="4"/>
    <b v="1"/>
    <s v="theater/plays"/>
    <x v="1"/>
    <s v="plays"/>
    <x v="3600"/>
    <n v="130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n v="53"/>
    <b v="1"/>
    <s v="theater/plays"/>
    <x v="1"/>
    <s v="plays"/>
    <x v="3601"/>
    <n v="104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n v="49"/>
    <b v="1"/>
    <s v="theater/plays"/>
    <x v="1"/>
    <s v="plays"/>
    <x v="3602"/>
    <n v="100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n v="57"/>
    <b v="1"/>
    <s v="theater/plays"/>
    <x v="1"/>
    <s v="plays"/>
    <x v="3603"/>
    <n v="171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n v="69"/>
    <b v="1"/>
    <s v="theater/plays"/>
    <x v="1"/>
    <s v="plays"/>
    <x v="3604"/>
    <n v="113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n v="15"/>
    <b v="1"/>
    <s v="theater/plays"/>
    <x v="1"/>
    <s v="plays"/>
    <x v="3605"/>
    <n v="184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n v="64"/>
    <b v="1"/>
    <s v="theater/plays"/>
    <x v="1"/>
    <s v="plays"/>
    <x v="3606"/>
    <n v="130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n v="20"/>
    <b v="1"/>
    <s v="theater/plays"/>
    <x v="1"/>
    <s v="plays"/>
    <x v="3607"/>
    <n v="105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n v="27"/>
    <b v="1"/>
    <s v="theater/plays"/>
    <x v="1"/>
    <s v="plays"/>
    <x v="3608"/>
    <n v="1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n v="21"/>
    <b v="1"/>
    <s v="theater/plays"/>
    <x v="1"/>
    <s v="plays"/>
    <x v="3609"/>
    <n v="153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n v="31"/>
    <b v="1"/>
    <s v="theater/plays"/>
    <x v="1"/>
    <s v="plays"/>
    <x v="3610"/>
    <n v="162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n v="51"/>
    <b v="1"/>
    <s v="theater/plays"/>
    <x v="1"/>
    <s v="plays"/>
    <x v="3611"/>
    <n v="136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n v="57"/>
    <b v="1"/>
    <s v="theater/plays"/>
    <x v="1"/>
    <s v="plays"/>
    <x v="3612"/>
    <n v="144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n v="20"/>
    <b v="1"/>
    <s v="theater/plays"/>
    <x v="1"/>
    <s v="plays"/>
    <x v="3613"/>
    <n v="100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n v="71"/>
    <b v="1"/>
    <s v="theater/plays"/>
    <x v="1"/>
    <s v="plays"/>
    <x v="3614"/>
    <n v="101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n v="72"/>
    <b v="1"/>
    <s v="theater/plays"/>
    <x v="1"/>
    <s v="plays"/>
    <x v="3615"/>
    <n v="107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n v="45"/>
    <b v="1"/>
    <s v="theater/plays"/>
    <x v="1"/>
    <s v="plays"/>
    <x v="3616"/>
    <n v="125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n v="51"/>
    <b v="1"/>
    <s v="theater/plays"/>
    <x v="1"/>
    <s v="plays"/>
    <x v="3617"/>
    <n v="119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n v="56"/>
    <b v="1"/>
    <s v="theater/plays"/>
    <x v="1"/>
    <s v="plays"/>
    <x v="3618"/>
    <n v="101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n v="17"/>
    <b v="1"/>
    <s v="theater/plays"/>
    <x v="1"/>
    <s v="plays"/>
    <x v="3619"/>
    <n v="113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n v="197"/>
    <b v="1"/>
    <s v="theater/plays"/>
    <x v="1"/>
    <s v="plays"/>
    <x v="3620"/>
    <n v="105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n v="70"/>
    <b v="1"/>
    <s v="theater/plays"/>
    <x v="1"/>
    <s v="plays"/>
    <x v="3621"/>
    <n v="110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n v="21"/>
    <b v="1"/>
    <s v="theater/plays"/>
    <x v="1"/>
    <s v="plays"/>
    <x v="3622"/>
    <n v="100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n v="34"/>
    <b v="1"/>
    <s v="theater/plays"/>
    <x v="1"/>
    <s v="plays"/>
    <x v="3623"/>
    <n v="12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n v="39"/>
    <b v="1"/>
    <s v="theater/plays"/>
    <x v="1"/>
    <s v="plays"/>
    <x v="3624"/>
    <n v="105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n v="78"/>
    <b v="1"/>
    <s v="theater/plays"/>
    <x v="1"/>
    <s v="plays"/>
    <x v="3625"/>
    <n v="103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n v="48"/>
    <b v="1"/>
    <s v="theater/plays"/>
    <x v="1"/>
    <s v="plays"/>
    <x v="3626"/>
    <n v="102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n v="29"/>
    <b v="1"/>
    <s v="theater/plays"/>
    <x v="1"/>
    <s v="plays"/>
    <x v="3627"/>
    <n v="1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n v="0"/>
    <b v="0"/>
    <s v="theater/musical"/>
    <x v="1"/>
    <s v="musical"/>
    <x v="3628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n v="2"/>
    <b v="0"/>
    <s v="theater/musical"/>
    <x v="1"/>
    <s v="musical"/>
    <x v="3629"/>
    <n v="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n v="1"/>
    <b v="0"/>
    <s v="theater/musical"/>
    <x v="1"/>
    <s v="musical"/>
    <x v="3630"/>
    <n v="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n v="59"/>
    <b v="0"/>
    <s v="theater/musical"/>
    <x v="1"/>
    <s v="musical"/>
    <x v="3631"/>
    <n v="51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n v="1"/>
    <b v="0"/>
    <s v="theater/musical"/>
    <x v="1"/>
    <s v="musical"/>
    <x v="3632"/>
    <n v="20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n v="31"/>
    <b v="0"/>
    <s v="theater/musical"/>
    <x v="1"/>
    <s v="musical"/>
    <x v="3633"/>
    <n v="35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n v="18"/>
    <b v="0"/>
    <s v="theater/musical"/>
    <x v="1"/>
    <s v="musical"/>
    <x v="3634"/>
    <n v="4"/>
    <x v="2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n v="10"/>
    <b v="0"/>
    <s v="theater/musical"/>
    <x v="1"/>
    <s v="musical"/>
    <x v="3635"/>
    <n v="36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n v="0"/>
    <b v="0"/>
    <s v="theater/musical"/>
    <x v="1"/>
    <s v="musical"/>
    <x v="3636"/>
    <n v="0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n v="14"/>
    <b v="0"/>
    <s v="theater/musical"/>
    <x v="1"/>
    <s v="musical"/>
    <x v="3637"/>
    <n v="31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n v="2"/>
    <b v="0"/>
    <s v="theater/musical"/>
    <x v="1"/>
    <s v="musical"/>
    <x v="3638"/>
    <n v="7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n v="1"/>
    <b v="0"/>
    <s v="theater/musical"/>
    <x v="1"/>
    <s v="musical"/>
    <x v="3639"/>
    <n v="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n v="3"/>
    <b v="0"/>
    <s v="theater/musical"/>
    <x v="1"/>
    <s v="musical"/>
    <x v="3640"/>
    <n v="6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n v="0"/>
    <b v="0"/>
    <s v="theater/musical"/>
    <x v="1"/>
    <s v="musical"/>
    <x v="3641"/>
    <n v="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n v="2"/>
    <b v="0"/>
    <s v="theater/musical"/>
    <x v="1"/>
    <s v="musical"/>
    <x v="3642"/>
    <n v="2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n v="0"/>
    <b v="0"/>
    <s v="theater/musical"/>
    <x v="1"/>
    <s v="musical"/>
    <x v="3643"/>
    <n v="0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n v="12"/>
    <b v="0"/>
    <s v="theater/musical"/>
    <x v="1"/>
    <s v="musical"/>
    <x v="3644"/>
    <n v="16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n v="1"/>
    <b v="0"/>
    <s v="theater/musical"/>
    <x v="1"/>
    <s v="musical"/>
    <x v="3645"/>
    <n v="0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n v="8"/>
    <b v="0"/>
    <s v="theater/musical"/>
    <x v="1"/>
    <s v="musical"/>
    <x v="3646"/>
    <n v="5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n v="2"/>
    <b v="0"/>
    <s v="theater/musical"/>
    <x v="1"/>
    <s v="musical"/>
    <x v="3647"/>
    <n v="6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n v="73"/>
    <b v="1"/>
    <s v="theater/plays"/>
    <x v="1"/>
    <s v="plays"/>
    <x v="3648"/>
    <n v="100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n v="8"/>
    <b v="1"/>
    <s v="theater/plays"/>
    <x v="1"/>
    <s v="plays"/>
    <x v="3649"/>
    <n v="10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n v="17"/>
    <b v="1"/>
    <s v="theater/plays"/>
    <x v="1"/>
    <s v="plays"/>
    <x v="3650"/>
    <n v="100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n v="9"/>
    <b v="1"/>
    <s v="theater/plays"/>
    <x v="1"/>
    <s v="plays"/>
    <x v="3651"/>
    <n v="104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n v="17"/>
    <b v="1"/>
    <s v="theater/plays"/>
    <x v="1"/>
    <s v="plays"/>
    <x v="3652"/>
    <n v="251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n v="33"/>
    <b v="1"/>
    <s v="theater/plays"/>
    <x v="1"/>
    <s v="plays"/>
    <x v="3653"/>
    <n v="101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n v="38"/>
    <b v="1"/>
    <s v="theater/plays"/>
    <x v="1"/>
    <s v="plays"/>
    <x v="3654"/>
    <n v="174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n v="79"/>
    <b v="1"/>
    <s v="theater/plays"/>
    <x v="1"/>
    <s v="plays"/>
    <x v="3655"/>
    <n v="116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n v="46"/>
    <b v="1"/>
    <s v="theater/plays"/>
    <x v="1"/>
    <s v="plays"/>
    <x v="3656"/>
    <n v="106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n v="20"/>
    <b v="1"/>
    <s v="theater/plays"/>
    <x v="1"/>
    <s v="plays"/>
    <x v="3657"/>
    <n v="111"/>
    <x v="2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n v="20"/>
    <b v="1"/>
    <s v="theater/plays"/>
    <x v="1"/>
    <s v="plays"/>
    <x v="3658"/>
    <n v="101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n v="13"/>
    <b v="1"/>
    <s v="theater/plays"/>
    <x v="1"/>
    <s v="plays"/>
    <x v="3659"/>
    <n v="102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n v="22"/>
    <b v="1"/>
    <s v="theater/plays"/>
    <x v="1"/>
    <s v="plays"/>
    <x v="3660"/>
    <n v="10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n v="36"/>
    <b v="1"/>
    <s v="theater/plays"/>
    <x v="1"/>
    <s v="plays"/>
    <x v="3661"/>
    <n v="1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n v="40"/>
    <b v="1"/>
    <s v="theater/plays"/>
    <x v="1"/>
    <s v="plays"/>
    <x v="3662"/>
    <n v="101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n v="9"/>
    <b v="1"/>
    <s v="theater/plays"/>
    <x v="1"/>
    <s v="plays"/>
    <x v="3663"/>
    <n v="104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n v="19"/>
    <b v="1"/>
    <s v="theater/plays"/>
    <x v="1"/>
    <s v="plays"/>
    <x v="3664"/>
    <n v="1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n v="14"/>
    <b v="1"/>
    <s v="theater/plays"/>
    <x v="1"/>
    <s v="plays"/>
    <x v="3665"/>
    <n v="115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n v="38"/>
    <b v="1"/>
    <s v="theater/plays"/>
    <x v="1"/>
    <s v="plays"/>
    <x v="3666"/>
    <n v="1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n v="58"/>
    <b v="1"/>
    <s v="theater/plays"/>
    <x v="1"/>
    <s v="plays"/>
    <x v="3667"/>
    <n v="103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n v="28"/>
    <b v="1"/>
    <s v="theater/plays"/>
    <x v="1"/>
    <s v="plays"/>
    <x v="3668"/>
    <n v="104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n v="17"/>
    <b v="1"/>
    <s v="theater/plays"/>
    <x v="1"/>
    <s v="plays"/>
    <x v="3669"/>
    <n v="138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n v="12"/>
    <b v="1"/>
    <s v="theater/plays"/>
    <x v="1"/>
    <s v="plays"/>
    <x v="3670"/>
    <n v="11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n v="40"/>
    <b v="1"/>
    <s v="theater/plays"/>
    <x v="1"/>
    <s v="plays"/>
    <x v="3671"/>
    <n v="101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n v="57"/>
    <b v="1"/>
    <s v="theater/plays"/>
    <x v="1"/>
    <s v="plays"/>
    <x v="3672"/>
    <n v="102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n v="114"/>
    <b v="1"/>
    <s v="theater/plays"/>
    <x v="1"/>
    <s v="plays"/>
    <x v="3673"/>
    <n v="114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n v="31"/>
    <b v="1"/>
    <s v="theater/plays"/>
    <x v="1"/>
    <s v="plays"/>
    <x v="3674"/>
    <n v="100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n v="3"/>
    <b v="1"/>
    <s v="theater/plays"/>
    <x v="1"/>
    <s v="plays"/>
    <x v="3675"/>
    <n v="14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n v="16"/>
    <b v="1"/>
    <s v="theater/plays"/>
    <x v="1"/>
    <s v="plays"/>
    <x v="3676"/>
    <n v="129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n v="199"/>
    <b v="1"/>
    <s v="theater/plays"/>
    <x v="1"/>
    <s v="plays"/>
    <x v="3677"/>
    <n v="103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n v="31"/>
    <b v="1"/>
    <s v="theater/plays"/>
    <x v="1"/>
    <s v="plays"/>
    <x v="3678"/>
    <n v="103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n v="30"/>
    <b v="1"/>
    <s v="theater/plays"/>
    <x v="1"/>
    <s v="plays"/>
    <x v="3679"/>
    <n v="11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n v="34"/>
    <b v="1"/>
    <s v="theater/plays"/>
    <x v="1"/>
    <s v="plays"/>
    <x v="3680"/>
    <n v="113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n v="18"/>
    <b v="1"/>
    <s v="theater/plays"/>
    <x v="1"/>
    <s v="plays"/>
    <x v="3681"/>
    <n v="112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n v="67"/>
    <b v="1"/>
    <s v="theater/plays"/>
    <x v="1"/>
    <s v="plays"/>
    <x v="3682"/>
    <n v="139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n v="66"/>
    <b v="1"/>
    <s v="theater/plays"/>
    <x v="1"/>
    <s v="plays"/>
    <x v="3683"/>
    <n v="111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n v="23"/>
    <b v="1"/>
    <s v="theater/plays"/>
    <x v="1"/>
    <s v="plays"/>
    <x v="3684"/>
    <n v="139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n v="126"/>
    <b v="1"/>
    <s v="theater/plays"/>
    <x v="1"/>
    <s v="plays"/>
    <x v="3685"/>
    <n v="106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n v="6"/>
    <b v="1"/>
    <s v="theater/plays"/>
    <x v="1"/>
    <s v="plays"/>
    <x v="3686"/>
    <n v="101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n v="25"/>
    <b v="1"/>
    <s v="theater/plays"/>
    <x v="1"/>
    <s v="plays"/>
    <x v="3687"/>
    <n v="100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n v="39"/>
    <b v="1"/>
    <s v="theater/plays"/>
    <x v="1"/>
    <s v="plays"/>
    <x v="3688"/>
    <n v="109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n v="62"/>
    <b v="1"/>
    <s v="theater/plays"/>
    <x v="1"/>
    <s v="plays"/>
    <x v="3689"/>
    <n v="118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n v="31"/>
    <b v="1"/>
    <s v="theater/plays"/>
    <x v="1"/>
    <s v="plays"/>
    <x v="3690"/>
    <n v="120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n v="274"/>
    <b v="1"/>
    <s v="theater/plays"/>
    <x v="1"/>
    <s v="plays"/>
    <x v="3691"/>
    <n v="128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n v="17"/>
    <b v="1"/>
    <s v="theater/plays"/>
    <x v="1"/>
    <s v="plays"/>
    <x v="3692"/>
    <n v="126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n v="14"/>
    <b v="1"/>
    <s v="theater/plays"/>
    <x v="1"/>
    <s v="plays"/>
    <x v="3693"/>
    <n v="129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n v="60"/>
    <b v="1"/>
    <s v="theater/plays"/>
    <x v="1"/>
    <s v="plays"/>
    <x v="3694"/>
    <n v="107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n v="33"/>
    <b v="1"/>
    <s v="theater/plays"/>
    <x v="1"/>
    <s v="plays"/>
    <x v="3695"/>
    <n v="10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n v="78"/>
    <b v="1"/>
    <s v="theater/plays"/>
    <x v="1"/>
    <s v="plays"/>
    <x v="3696"/>
    <n v="155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n v="30"/>
    <b v="1"/>
    <s v="theater/plays"/>
    <x v="1"/>
    <s v="plays"/>
    <x v="3697"/>
    <n v="10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n v="136"/>
    <b v="1"/>
    <s v="theater/plays"/>
    <x v="1"/>
    <s v="plays"/>
    <x v="3698"/>
    <n v="111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n v="40"/>
    <b v="1"/>
    <s v="theater/plays"/>
    <x v="1"/>
    <s v="plays"/>
    <x v="3699"/>
    <n v="101"/>
    <x v="3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n v="18"/>
    <b v="1"/>
    <s v="theater/plays"/>
    <x v="1"/>
    <s v="plays"/>
    <x v="3700"/>
    <n v="121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n v="39"/>
    <b v="1"/>
    <s v="theater/plays"/>
    <x v="1"/>
    <s v="plays"/>
    <x v="3701"/>
    <n v="100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n v="21"/>
    <b v="1"/>
    <s v="theater/plays"/>
    <x v="1"/>
    <s v="plays"/>
    <x v="3702"/>
    <n v="109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n v="30"/>
    <b v="1"/>
    <s v="theater/plays"/>
    <x v="1"/>
    <s v="plays"/>
    <x v="3703"/>
    <n v="123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n v="27"/>
    <b v="1"/>
    <s v="theater/plays"/>
    <x v="1"/>
    <s v="plays"/>
    <x v="3704"/>
    <n v="136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n v="35"/>
    <b v="1"/>
    <s v="theater/plays"/>
    <x v="1"/>
    <s v="plays"/>
    <x v="3705"/>
    <n v="103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n v="13"/>
    <b v="1"/>
    <s v="theater/plays"/>
    <x v="1"/>
    <s v="plays"/>
    <x v="3706"/>
    <n v="121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n v="23"/>
    <b v="1"/>
    <s v="theater/plays"/>
    <x v="1"/>
    <s v="plays"/>
    <x v="3707"/>
    <n v="186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n v="39"/>
    <b v="1"/>
    <s v="theater/plays"/>
    <x v="1"/>
    <s v="plays"/>
    <x v="3708"/>
    <n v="300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n v="35"/>
    <b v="1"/>
    <s v="theater/plays"/>
    <x v="1"/>
    <s v="plays"/>
    <x v="3709"/>
    <n v="108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n v="27"/>
    <b v="1"/>
    <s v="theater/plays"/>
    <x v="1"/>
    <s v="plays"/>
    <x v="3710"/>
    <n v="141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n v="21"/>
    <b v="1"/>
    <s v="theater/plays"/>
    <x v="1"/>
    <s v="plays"/>
    <x v="3711"/>
    <n v="114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n v="104"/>
    <b v="1"/>
    <s v="theater/plays"/>
    <x v="1"/>
    <s v="plays"/>
    <x v="3712"/>
    <n v="154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n v="19"/>
    <b v="1"/>
    <s v="theater/plays"/>
    <x v="1"/>
    <s v="plays"/>
    <x v="3713"/>
    <n v="102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n v="97"/>
    <b v="1"/>
    <s v="theater/plays"/>
    <x v="1"/>
    <s v="plays"/>
    <x v="3714"/>
    <n v="102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n v="27"/>
    <b v="1"/>
    <s v="theater/plays"/>
    <x v="1"/>
    <s v="plays"/>
    <x v="3715"/>
    <n v="103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n v="24"/>
    <b v="1"/>
    <s v="theater/plays"/>
    <x v="1"/>
    <s v="plays"/>
    <x v="3716"/>
    <n v="156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n v="13"/>
    <b v="1"/>
    <s v="theater/plays"/>
    <x v="1"/>
    <s v="plays"/>
    <x v="3717"/>
    <n v="101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n v="46"/>
    <b v="1"/>
    <s v="theater/plays"/>
    <x v="1"/>
    <s v="plays"/>
    <x v="3718"/>
    <n v="239"/>
    <x v="0"/>
  </r>
  <r>
    <n v="3719"/>
    <s v="Corium"/>
    <s v="A new piece of physical theatre about love, regret and longing."/>
    <x v="48"/>
    <n v="420"/>
    <x v="0"/>
    <s v="GB"/>
    <s v="GBP"/>
    <n v="1434994266"/>
    <x v="3719"/>
    <b v="0"/>
    <n v="4"/>
    <b v="1"/>
    <s v="theater/plays"/>
    <x v="1"/>
    <s v="plays"/>
    <x v="3719"/>
    <n v="210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n v="40"/>
    <b v="1"/>
    <s v="theater/plays"/>
    <x v="1"/>
    <s v="plays"/>
    <x v="3720"/>
    <n v="1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n v="44"/>
    <b v="1"/>
    <s v="theater/plays"/>
    <x v="1"/>
    <s v="plays"/>
    <x v="3721"/>
    <n v="10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n v="35"/>
    <b v="1"/>
    <s v="theater/plays"/>
    <x v="1"/>
    <s v="plays"/>
    <x v="3722"/>
    <n v="111"/>
    <x v="2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n v="63"/>
    <b v="1"/>
    <s v="theater/plays"/>
    <x v="1"/>
    <s v="plays"/>
    <x v="3723"/>
    <n v="10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n v="89"/>
    <b v="1"/>
    <s v="theater/plays"/>
    <x v="1"/>
    <s v="plays"/>
    <x v="3724"/>
    <n v="103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n v="15"/>
    <b v="1"/>
    <s v="theater/plays"/>
    <x v="1"/>
    <s v="plays"/>
    <x v="3725"/>
    <n v="127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n v="46"/>
    <b v="1"/>
    <s v="theater/plays"/>
    <x v="1"/>
    <s v="plays"/>
    <x v="3726"/>
    <n v="339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n v="33"/>
    <b v="1"/>
    <s v="theater/plays"/>
    <x v="1"/>
    <s v="plays"/>
    <x v="3727"/>
    <n v="101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n v="31"/>
    <b v="0"/>
    <s v="theater/plays"/>
    <x v="1"/>
    <s v="plays"/>
    <x v="3728"/>
    <n v="9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n v="5"/>
    <b v="0"/>
    <s v="theater/plays"/>
    <x v="1"/>
    <s v="plays"/>
    <x v="3729"/>
    <n v="7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n v="1"/>
    <b v="0"/>
    <s v="theater/plays"/>
    <x v="1"/>
    <s v="plays"/>
    <x v="3730"/>
    <n v="10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n v="12"/>
    <b v="0"/>
    <s v="theater/plays"/>
    <x v="1"/>
    <s v="plays"/>
    <x v="3731"/>
    <n v="11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n v="4"/>
    <b v="0"/>
    <s v="theater/plays"/>
    <x v="1"/>
    <s v="plays"/>
    <x v="3732"/>
    <n v="15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n v="0"/>
    <b v="0"/>
    <s v="theater/plays"/>
    <x v="1"/>
    <s v="plays"/>
    <x v="3733"/>
    <n v="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n v="7"/>
    <b v="0"/>
    <s v="theater/plays"/>
    <x v="1"/>
    <s v="plays"/>
    <x v="3734"/>
    <n v="28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n v="2"/>
    <b v="0"/>
    <s v="theater/plays"/>
    <x v="1"/>
    <s v="plays"/>
    <x v="3735"/>
    <n v="13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n v="1"/>
    <b v="0"/>
    <s v="theater/plays"/>
    <x v="1"/>
    <s v="plays"/>
    <x v="3736"/>
    <n v="1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n v="4"/>
    <b v="0"/>
    <s v="theater/plays"/>
    <x v="1"/>
    <s v="plays"/>
    <x v="3737"/>
    <n v="21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n v="6"/>
    <b v="0"/>
    <s v="theater/plays"/>
    <x v="1"/>
    <s v="plays"/>
    <x v="3738"/>
    <n v="18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n v="8"/>
    <b v="0"/>
    <s v="theater/plays"/>
    <x v="1"/>
    <s v="plays"/>
    <x v="3739"/>
    <n v="20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n v="14"/>
    <b v="0"/>
    <s v="theater/plays"/>
    <x v="1"/>
    <s v="plays"/>
    <x v="3740"/>
    <n v="18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n v="0"/>
    <b v="0"/>
    <s v="theater/plays"/>
    <x v="1"/>
    <s v="plays"/>
    <x v="3741"/>
    <n v="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n v="4"/>
    <b v="0"/>
    <s v="theater/plays"/>
    <x v="1"/>
    <s v="plays"/>
    <x v="3742"/>
    <n v="2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n v="0"/>
    <b v="0"/>
    <s v="theater/plays"/>
    <x v="1"/>
    <s v="plays"/>
    <x v="3743"/>
    <n v="0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n v="0"/>
    <b v="0"/>
    <s v="theater/plays"/>
    <x v="1"/>
    <s v="plays"/>
    <x v="3744"/>
    <n v="0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n v="1"/>
    <b v="0"/>
    <s v="theater/plays"/>
    <x v="1"/>
    <s v="plays"/>
    <x v="3745"/>
    <n v="10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n v="1"/>
    <b v="0"/>
    <s v="theater/plays"/>
    <x v="1"/>
    <s v="plays"/>
    <x v="3746"/>
    <n v="2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n v="1"/>
    <b v="0"/>
    <s v="theater/plays"/>
    <x v="1"/>
    <s v="plays"/>
    <x v="3747"/>
    <n v="1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n v="52"/>
    <b v="1"/>
    <s v="theater/musical"/>
    <x v="1"/>
    <s v="musical"/>
    <x v="3748"/>
    <n v="104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n v="7"/>
    <b v="1"/>
    <s v="theater/musical"/>
    <x v="1"/>
    <s v="musical"/>
    <x v="3749"/>
    <n v="105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n v="28"/>
    <b v="1"/>
    <s v="theater/musical"/>
    <x v="1"/>
    <s v="musical"/>
    <x v="3750"/>
    <n v="10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n v="11"/>
    <b v="1"/>
    <s v="theater/musical"/>
    <x v="1"/>
    <s v="musical"/>
    <x v="3751"/>
    <n v="13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n v="15"/>
    <b v="1"/>
    <s v="theater/musical"/>
    <x v="1"/>
    <s v="musical"/>
    <x v="3752"/>
    <n v="113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n v="30"/>
    <b v="1"/>
    <s v="theater/musical"/>
    <x v="1"/>
    <s v="musical"/>
    <x v="3753"/>
    <n v="103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n v="27"/>
    <b v="1"/>
    <s v="theater/musical"/>
    <x v="1"/>
    <s v="musical"/>
    <x v="3754"/>
    <n v="120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n v="28"/>
    <b v="1"/>
    <s v="theater/musical"/>
    <x v="1"/>
    <s v="musical"/>
    <x v="3755"/>
    <n v="130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n v="17"/>
    <b v="1"/>
    <s v="theater/musical"/>
    <x v="1"/>
    <s v="musical"/>
    <x v="3756"/>
    <n v="101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n v="50"/>
    <b v="1"/>
    <s v="theater/musical"/>
    <x v="1"/>
    <s v="musical"/>
    <x v="3757"/>
    <n v="109"/>
    <x v="3"/>
  </r>
  <r>
    <n v="3758"/>
    <s v="Luigi's Ladies"/>
    <s v="LUIGI'S LADIES: an original one-woman musical comedy"/>
    <x v="15"/>
    <n v="1535"/>
    <x v="0"/>
    <s v="US"/>
    <s v="USD"/>
    <n v="1400475600"/>
    <x v="3758"/>
    <b v="0"/>
    <n v="26"/>
    <b v="1"/>
    <s v="theater/musical"/>
    <x v="1"/>
    <s v="musical"/>
    <x v="3758"/>
    <n v="102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n v="88"/>
    <b v="1"/>
    <s v="theater/musical"/>
    <x v="1"/>
    <s v="musical"/>
    <x v="3759"/>
    <n v="110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n v="91"/>
    <b v="1"/>
    <s v="theater/musical"/>
    <x v="1"/>
    <s v="musical"/>
    <x v="3760"/>
    <n v="101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n v="3"/>
    <b v="1"/>
    <s v="theater/musical"/>
    <x v="1"/>
    <s v="musical"/>
    <x v="3761"/>
    <n v="100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n v="28"/>
    <b v="1"/>
    <s v="theater/musical"/>
    <x v="1"/>
    <s v="musical"/>
    <x v="3762"/>
    <n v="106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n v="77"/>
    <b v="1"/>
    <s v="theater/musical"/>
    <x v="1"/>
    <s v="musical"/>
    <x v="3763"/>
    <n v="100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n v="27"/>
    <b v="1"/>
    <s v="theater/musical"/>
    <x v="1"/>
    <s v="musical"/>
    <x v="3764"/>
    <n v="100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n v="107"/>
    <b v="1"/>
    <s v="theater/musical"/>
    <x v="1"/>
    <s v="musical"/>
    <x v="3765"/>
    <n v="113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n v="96"/>
    <b v="1"/>
    <s v="theater/musical"/>
    <x v="1"/>
    <s v="musical"/>
    <x v="3766"/>
    <n v="103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n v="56"/>
    <b v="1"/>
    <s v="theater/musical"/>
    <x v="1"/>
    <s v="musical"/>
    <x v="3767"/>
    <n v="117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n v="58"/>
    <b v="1"/>
    <s v="theater/musical"/>
    <x v="1"/>
    <s v="musical"/>
    <x v="3768"/>
    <n v="108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n v="15"/>
    <b v="1"/>
    <s v="theater/musical"/>
    <x v="1"/>
    <s v="musical"/>
    <x v="3769"/>
    <n v="100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n v="20"/>
    <b v="1"/>
    <s v="theater/musical"/>
    <x v="1"/>
    <s v="musical"/>
    <x v="3770"/>
    <n v="10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n v="38"/>
    <b v="1"/>
    <s v="theater/musical"/>
    <x v="1"/>
    <s v="musical"/>
    <x v="3771"/>
    <n v="146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n v="33"/>
    <b v="1"/>
    <s v="theater/musical"/>
    <x v="1"/>
    <s v="musical"/>
    <x v="3772"/>
    <n v="110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n v="57"/>
    <b v="1"/>
    <s v="theater/musical"/>
    <x v="1"/>
    <s v="musical"/>
    <x v="3773"/>
    <n v="108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n v="25"/>
    <b v="1"/>
    <s v="theater/musical"/>
    <x v="1"/>
    <s v="musical"/>
    <x v="3774"/>
    <n v="100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n v="14"/>
    <b v="1"/>
    <s v="theater/musical"/>
    <x v="1"/>
    <s v="musical"/>
    <x v="3775"/>
    <n v="1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n v="94"/>
    <b v="1"/>
    <s v="theater/musical"/>
    <x v="1"/>
    <s v="musical"/>
    <x v="3776"/>
    <n v="107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n v="59"/>
    <b v="1"/>
    <s v="theater/musical"/>
    <x v="1"/>
    <s v="musical"/>
    <x v="3777"/>
    <n v="143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n v="36"/>
    <b v="1"/>
    <s v="theater/musical"/>
    <x v="1"/>
    <s v="musical"/>
    <x v="3778"/>
    <n v="105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n v="115"/>
    <b v="1"/>
    <s v="theater/musical"/>
    <x v="1"/>
    <s v="musical"/>
    <x v="3779"/>
    <n v="104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n v="30"/>
    <b v="1"/>
    <s v="theater/musical"/>
    <x v="1"/>
    <s v="musical"/>
    <x v="3780"/>
    <n v="12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n v="52"/>
    <b v="1"/>
    <s v="theater/musical"/>
    <x v="1"/>
    <s v="musical"/>
    <x v="3781"/>
    <n v="110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n v="27"/>
    <b v="1"/>
    <s v="theater/musical"/>
    <x v="1"/>
    <s v="musical"/>
    <x v="3782"/>
    <n v="102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n v="24"/>
    <b v="1"/>
    <s v="theater/musical"/>
    <x v="1"/>
    <s v="musical"/>
    <x v="3783"/>
    <n v="129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n v="10"/>
    <b v="1"/>
    <s v="theater/musical"/>
    <x v="1"/>
    <s v="musical"/>
    <x v="3784"/>
    <n v="115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n v="30"/>
    <b v="1"/>
    <s v="theater/musical"/>
    <x v="1"/>
    <s v="musical"/>
    <x v="3785"/>
    <n v="151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n v="71"/>
    <b v="1"/>
    <s v="theater/musical"/>
    <x v="1"/>
    <s v="musical"/>
    <x v="3786"/>
    <n v="111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n v="10"/>
    <b v="1"/>
    <s v="theater/musical"/>
    <x v="1"/>
    <s v="musical"/>
    <x v="3787"/>
    <n v="1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n v="1"/>
    <b v="0"/>
    <s v="theater/musical"/>
    <x v="1"/>
    <s v="musical"/>
    <x v="3788"/>
    <n v="1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n v="4"/>
    <b v="0"/>
    <s v="theater/musical"/>
    <x v="1"/>
    <s v="musical"/>
    <x v="3789"/>
    <n v="3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n v="0"/>
    <b v="0"/>
    <s v="theater/musical"/>
    <x v="1"/>
    <s v="musical"/>
    <x v="3790"/>
    <n v="0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n v="0"/>
    <b v="0"/>
    <s v="theater/musical"/>
    <x v="1"/>
    <s v="musical"/>
    <x v="3791"/>
    <n v="0"/>
    <x v="3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n v="2"/>
    <b v="0"/>
    <s v="theater/musical"/>
    <x v="1"/>
    <s v="musical"/>
    <x v="3792"/>
    <n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n v="24"/>
    <b v="0"/>
    <s v="theater/musical"/>
    <x v="1"/>
    <s v="musical"/>
    <x v="3793"/>
    <n v="60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n v="1"/>
    <b v="0"/>
    <s v="theater/musical"/>
    <x v="1"/>
    <s v="musical"/>
    <x v="3794"/>
    <n v="1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n v="2"/>
    <b v="0"/>
    <s v="theater/musical"/>
    <x v="1"/>
    <s v="musical"/>
    <x v="3795"/>
    <n v="2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n v="1"/>
    <b v="0"/>
    <s v="theater/musical"/>
    <x v="1"/>
    <s v="musical"/>
    <x v="3796"/>
    <n v="0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n v="37"/>
    <b v="0"/>
    <s v="theater/musical"/>
    <x v="1"/>
    <s v="musical"/>
    <x v="3797"/>
    <n v="9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n v="5"/>
    <b v="0"/>
    <s v="theater/musical"/>
    <x v="1"/>
    <s v="musical"/>
    <x v="3798"/>
    <n v="1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n v="4"/>
    <b v="0"/>
    <s v="theater/musical"/>
    <x v="1"/>
    <s v="musical"/>
    <x v="3799"/>
    <n v="4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n v="16"/>
    <b v="0"/>
    <s v="theater/musical"/>
    <x v="1"/>
    <s v="musical"/>
    <x v="3800"/>
    <n v="4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n v="9"/>
    <b v="0"/>
    <s v="theater/musical"/>
    <x v="1"/>
    <s v="musical"/>
    <x v="3801"/>
    <n v="9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n v="0"/>
    <b v="0"/>
    <s v="theater/musical"/>
    <x v="1"/>
    <s v="musical"/>
    <x v="3802"/>
    <n v="0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n v="40"/>
    <b v="0"/>
    <s v="theater/musical"/>
    <x v="1"/>
    <s v="musical"/>
    <x v="3803"/>
    <n v="20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n v="0"/>
    <b v="0"/>
    <s v="theater/musical"/>
    <x v="1"/>
    <s v="musical"/>
    <x v="3804"/>
    <n v="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n v="2"/>
    <b v="0"/>
    <s v="theater/musical"/>
    <x v="1"/>
    <s v="musical"/>
    <x v="3805"/>
    <n v="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n v="1"/>
    <b v="0"/>
    <s v="theater/musical"/>
    <x v="1"/>
    <s v="musical"/>
    <x v="3806"/>
    <n v="0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n v="9"/>
    <b v="0"/>
    <s v="theater/musical"/>
    <x v="1"/>
    <s v="musical"/>
    <x v="3807"/>
    <n v="30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n v="24"/>
    <b v="1"/>
    <s v="theater/plays"/>
    <x v="1"/>
    <s v="plays"/>
    <x v="3808"/>
    <n v="100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n v="38"/>
    <b v="1"/>
    <s v="theater/plays"/>
    <x v="1"/>
    <s v="plays"/>
    <x v="3809"/>
    <n v="101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n v="26"/>
    <b v="1"/>
    <s v="theater/plays"/>
    <x v="1"/>
    <s v="plays"/>
    <x v="3810"/>
    <n v="122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n v="19"/>
    <b v="1"/>
    <s v="theater/plays"/>
    <x v="1"/>
    <s v="plays"/>
    <x v="3811"/>
    <n v="33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n v="11"/>
    <b v="1"/>
    <s v="theater/plays"/>
    <x v="1"/>
    <s v="plays"/>
    <x v="3812"/>
    <n v="11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n v="27"/>
    <b v="1"/>
    <s v="theater/plays"/>
    <x v="1"/>
    <s v="plays"/>
    <x v="3813"/>
    <n v="101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n v="34"/>
    <b v="1"/>
    <s v="theater/plays"/>
    <x v="1"/>
    <s v="plays"/>
    <x v="3814"/>
    <n v="140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n v="20"/>
    <b v="1"/>
    <s v="theater/plays"/>
    <x v="1"/>
    <s v="plays"/>
    <x v="3815"/>
    <n v="1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n v="37"/>
    <b v="1"/>
    <s v="theater/plays"/>
    <x v="1"/>
    <s v="plays"/>
    <x v="3816"/>
    <n v="119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n v="20"/>
    <b v="1"/>
    <s v="theater/plays"/>
    <x v="1"/>
    <s v="plays"/>
    <x v="3817"/>
    <n v="107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n v="10"/>
    <b v="1"/>
    <s v="theater/plays"/>
    <x v="1"/>
    <s v="plays"/>
    <x v="3818"/>
    <n v="228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n v="26"/>
    <b v="1"/>
    <s v="theater/plays"/>
    <x v="1"/>
    <s v="plays"/>
    <x v="3819"/>
    <n v="106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n v="20"/>
    <b v="1"/>
    <s v="theater/plays"/>
    <x v="1"/>
    <s v="plays"/>
    <x v="3820"/>
    <n v="143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n v="46"/>
    <b v="1"/>
    <s v="theater/plays"/>
    <x v="1"/>
    <s v="plays"/>
    <x v="3821"/>
    <n v="105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n v="76"/>
    <b v="1"/>
    <s v="theater/plays"/>
    <x v="1"/>
    <s v="plays"/>
    <x v="3822"/>
    <n v="110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n v="41"/>
    <b v="1"/>
    <s v="theater/plays"/>
    <x v="1"/>
    <s v="plays"/>
    <x v="3823"/>
    <n v="106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n v="7"/>
    <b v="1"/>
    <s v="theater/plays"/>
    <x v="1"/>
    <s v="plays"/>
    <x v="3824"/>
    <n v="108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n v="49"/>
    <b v="1"/>
    <s v="theater/plays"/>
    <x v="1"/>
    <s v="plays"/>
    <x v="3825"/>
    <n v="105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n v="26"/>
    <b v="1"/>
    <s v="theater/plays"/>
    <x v="1"/>
    <s v="plays"/>
    <x v="3826"/>
    <n v="119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n v="65"/>
    <b v="1"/>
    <s v="theater/plays"/>
    <x v="1"/>
    <s v="plays"/>
    <x v="3827"/>
    <n v="153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n v="28"/>
    <b v="1"/>
    <s v="theater/plays"/>
    <x v="1"/>
    <s v="plays"/>
    <x v="3828"/>
    <n v="100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n v="8"/>
    <b v="1"/>
    <s v="theater/plays"/>
    <x v="1"/>
    <s v="plays"/>
    <x v="3829"/>
    <n v="100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n v="3"/>
    <b v="1"/>
    <s v="theater/plays"/>
    <x v="1"/>
    <s v="plays"/>
    <x v="3830"/>
    <n v="225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n v="9"/>
    <b v="1"/>
    <s v="theater/plays"/>
    <x v="1"/>
    <s v="plays"/>
    <x v="3831"/>
    <n v="106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n v="9"/>
    <b v="1"/>
    <s v="theater/plays"/>
    <x v="1"/>
    <s v="plays"/>
    <x v="3832"/>
    <n v="10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n v="20"/>
    <b v="1"/>
    <s v="theater/plays"/>
    <x v="1"/>
    <s v="plays"/>
    <x v="3833"/>
    <n v="117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n v="57"/>
    <b v="1"/>
    <s v="theater/plays"/>
    <x v="1"/>
    <s v="plays"/>
    <x v="3834"/>
    <n v="109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n v="8"/>
    <b v="1"/>
    <s v="theater/plays"/>
    <x v="1"/>
    <s v="plays"/>
    <x v="3835"/>
    <n v="160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n v="14"/>
    <b v="1"/>
    <s v="theater/plays"/>
    <x v="1"/>
    <s v="plays"/>
    <x v="3836"/>
    <n v="113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n v="17"/>
    <b v="1"/>
    <s v="theater/plays"/>
    <x v="1"/>
    <s v="plays"/>
    <x v="3837"/>
    <n v="102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n v="100"/>
    <b v="1"/>
    <s v="theater/plays"/>
    <x v="1"/>
    <s v="plays"/>
    <x v="3838"/>
    <n v="101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n v="32"/>
    <b v="1"/>
    <s v="theater/plays"/>
    <x v="1"/>
    <s v="plays"/>
    <x v="3839"/>
    <n v="101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n v="3"/>
    <b v="1"/>
    <s v="theater/plays"/>
    <x v="1"/>
    <s v="plays"/>
    <x v="3840"/>
    <n v="6500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n v="34"/>
    <b v="0"/>
    <s v="theater/plays"/>
    <x v="1"/>
    <s v="plays"/>
    <x v="3841"/>
    <n v="9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n v="23"/>
    <b v="0"/>
    <s v="theater/plays"/>
    <x v="1"/>
    <s v="plays"/>
    <x v="3842"/>
    <n v="2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n v="19"/>
    <b v="0"/>
    <s v="theater/plays"/>
    <x v="1"/>
    <s v="plays"/>
    <x v="3843"/>
    <n v="2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n v="50"/>
    <b v="0"/>
    <s v="theater/plays"/>
    <x v="1"/>
    <s v="plays"/>
    <x v="3844"/>
    <n v="41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n v="12"/>
    <b v="0"/>
    <s v="theater/plays"/>
    <x v="1"/>
    <s v="plays"/>
    <x v="3845"/>
    <n v="2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n v="8"/>
    <b v="0"/>
    <s v="theater/plays"/>
    <x v="1"/>
    <s v="plays"/>
    <x v="3846"/>
    <n v="3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n v="9"/>
    <b v="0"/>
    <s v="theater/plays"/>
    <x v="1"/>
    <s v="plays"/>
    <x v="3847"/>
    <n v="16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n v="43"/>
    <b v="0"/>
    <s v="theater/plays"/>
    <x v="1"/>
    <s v="plays"/>
    <x v="3848"/>
    <n v="16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n v="28"/>
    <b v="0"/>
    <s v="theater/plays"/>
    <x v="1"/>
    <s v="plays"/>
    <x v="3849"/>
    <n v="7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n v="4"/>
    <b v="0"/>
    <s v="theater/plays"/>
    <x v="1"/>
    <s v="plays"/>
    <x v="3850"/>
    <n v="4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n v="24"/>
    <b v="0"/>
    <s v="theater/plays"/>
    <x v="1"/>
    <s v="plays"/>
    <x v="3851"/>
    <n v="34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n v="2"/>
    <b v="0"/>
    <s v="theater/plays"/>
    <x v="1"/>
    <s v="plays"/>
    <x v="3852"/>
    <n v="0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n v="2"/>
    <b v="0"/>
    <s v="theater/plays"/>
    <x v="1"/>
    <s v="plays"/>
    <x v="3853"/>
    <n v="0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n v="20"/>
    <b v="0"/>
    <s v="theater/plays"/>
    <x v="1"/>
    <s v="plays"/>
    <x v="3854"/>
    <n v="16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n v="1"/>
    <b v="0"/>
    <s v="theater/plays"/>
    <x v="1"/>
    <s v="plays"/>
    <x v="3855"/>
    <n v="3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n v="1"/>
    <b v="0"/>
    <s v="theater/plays"/>
    <x v="1"/>
    <s v="plays"/>
    <x v="3856"/>
    <n v="0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n v="4"/>
    <b v="0"/>
    <s v="theater/plays"/>
    <x v="1"/>
    <s v="plays"/>
    <x v="3857"/>
    <n v="5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n v="1"/>
    <b v="0"/>
    <s v="theater/plays"/>
    <x v="1"/>
    <s v="plays"/>
    <x v="3858"/>
    <n v="2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n v="1"/>
    <b v="0"/>
    <s v="theater/plays"/>
    <x v="1"/>
    <s v="plays"/>
    <x v="3859"/>
    <n v="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n v="13"/>
    <b v="0"/>
    <s v="theater/plays"/>
    <x v="1"/>
    <s v="plays"/>
    <x v="3860"/>
    <n v="18"/>
    <x v="3"/>
  </r>
  <r>
    <n v="3861"/>
    <s v="READY OR NOT HERE I COME"/>
    <s v="THE COMING OF THE LORD!"/>
    <x v="13"/>
    <n v="100"/>
    <x v="2"/>
    <s v="US"/>
    <s v="USD"/>
    <n v="1415828820"/>
    <x v="3861"/>
    <b v="0"/>
    <n v="1"/>
    <b v="0"/>
    <s v="theater/plays"/>
    <x v="1"/>
    <s v="plays"/>
    <x v="3861"/>
    <n v="5"/>
    <x v="3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n v="1"/>
    <b v="0"/>
    <s v="theater/plays"/>
    <x v="1"/>
    <s v="plays"/>
    <x v="3862"/>
    <n v="0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n v="0"/>
    <b v="0"/>
    <s v="theater/plays"/>
    <x v="1"/>
    <s v="plays"/>
    <x v="3863"/>
    <n v="0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n v="3"/>
    <b v="0"/>
    <s v="theater/plays"/>
    <x v="1"/>
    <s v="plays"/>
    <x v="3864"/>
    <n v="1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n v="14"/>
    <b v="0"/>
    <s v="theater/plays"/>
    <x v="1"/>
    <s v="plays"/>
    <x v="3865"/>
    <n v="27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n v="2"/>
    <b v="0"/>
    <s v="theater/plays"/>
    <x v="1"/>
    <s v="plays"/>
    <x v="3866"/>
    <n v="1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n v="5"/>
    <b v="0"/>
    <s v="theater/plays"/>
    <x v="1"/>
    <s v="plays"/>
    <x v="3867"/>
    <n v="13"/>
    <x v="2"/>
  </r>
  <r>
    <n v="3868"/>
    <s v="1000 words (Canceled)"/>
    <s v="New collection of music by Scott Evan Davis!"/>
    <x v="10"/>
    <n v="10"/>
    <x v="1"/>
    <s v="GB"/>
    <s v="GBP"/>
    <n v="1410191405"/>
    <x v="3868"/>
    <b v="0"/>
    <n v="1"/>
    <b v="0"/>
    <s v="theater/musical"/>
    <x v="1"/>
    <s v="musical"/>
    <x v="3868"/>
    <n v="0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n v="15"/>
    <b v="0"/>
    <s v="theater/musical"/>
    <x v="1"/>
    <s v="musical"/>
    <x v="3869"/>
    <n v="3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n v="10"/>
    <b v="0"/>
    <s v="theater/musical"/>
    <x v="1"/>
    <s v="musical"/>
    <x v="3870"/>
    <n v="15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n v="3"/>
    <b v="0"/>
    <s v="theater/musical"/>
    <x v="1"/>
    <s v="musical"/>
    <x v="3871"/>
    <n v="3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n v="0"/>
    <b v="0"/>
    <s v="theater/musical"/>
    <x v="1"/>
    <s v="musical"/>
    <x v="3872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n v="0"/>
    <b v="0"/>
    <s v="theater/musical"/>
    <x v="1"/>
    <s v="musical"/>
    <x v="3873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n v="0"/>
    <b v="0"/>
    <s v="theater/musical"/>
    <x v="1"/>
    <s v="musical"/>
    <x v="3874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n v="0"/>
    <b v="0"/>
    <s v="theater/musical"/>
    <x v="1"/>
    <s v="musical"/>
    <x v="3875"/>
    <n v="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n v="46"/>
    <b v="0"/>
    <s v="theater/musical"/>
    <x v="1"/>
    <s v="musical"/>
    <x v="3876"/>
    <n v="53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n v="14"/>
    <b v="0"/>
    <s v="theater/musical"/>
    <x v="1"/>
    <s v="musical"/>
    <x v="3877"/>
    <n v="5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n v="1"/>
    <b v="0"/>
    <s v="theater/musical"/>
    <x v="1"/>
    <s v="musical"/>
    <x v="3878"/>
    <n v="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n v="0"/>
    <b v="0"/>
    <s v="theater/musical"/>
    <x v="1"/>
    <s v="musical"/>
    <x v="3879"/>
    <n v="0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n v="17"/>
    <b v="0"/>
    <s v="theater/musical"/>
    <x v="1"/>
    <s v="musical"/>
    <x v="3880"/>
    <n v="13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n v="1"/>
    <b v="0"/>
    <s v="theater/musical"/>
    <x v="1"/>
    <s v="musical"/>
    <x v="3881"/>
    <n v="5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n v="0"/>
    <b v="0"/>
    <s v="theater/musical"/>
    <x v="1"/>
    <s v="musical"/>
    <x v="3882"/>
    <n v="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n v="0"/>
    <b v="0"/>
    <s v="theater/musical"/>
    <x v="1"/>
    <s v="musical"/>
    <x v="3883"/>
    <n v="0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n v="0"/>
    <b v="0"/>
    <s v="theater/musical"/>
    <x v="1"/>
    <s v="musical"/>
    <x v="3884"/>
    <n v="0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n v="0"/>
    <b v="0"/>
    <s v="theater/musical"/>
    <x v="1"/>
    <s v="musical"/>
    <x v="3885"/>
    <n v="0"/>
    <x v="2"/>
  </r>
  <r>
    <n v="3886"/>
    <s v="a (Canceled)"/>
    <n v="1"/>
    <x v="3"/>
    <n v="0"/>
    <x v="1"/>
    <s v="AU"/>
    <s v="AUD"/>
    <n v="1418275702"/>
    <x v="3886"/>
    <b v="0"/>
    <n v="0"/>
    <b v="0"/>
    <s v="theater/musical"/>
    <x v="1"/>
    <s v="musical"/>
    <x v="3886"/>
    <n v="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n v="2"/>
    <b v="0"/>
    <s v="theater/musical"/>
    <x v="1"/>
    <s v="musical"/>
    <x v="3887"/>
    <n v="2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n v="14"/>
    <b v="0"/>
    <s v="theater/plays"/>
    <x v="1"/>
    <s v="plays"/>
    <x v="3888"/>
    <n v="27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n v="9"/>
    <b v="0"/>
    <s v="theater/plays"/>
    <x v="1"/>
    <s v="plays"/>
    <x v="3889"/>
    <n v="1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n v="8"/>
    <b v="0"/>
    <s v="theater/plays"/>
    <x v="1"/>
    <s v="plays"/>
    <x v="3890"/>
    <n v="17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n v="7"/>
    <b v="0"/>
    <s v="theater/plays"/>
    <x v="1"/>
    <s v="plays"/>
    <x v="3891"/>
    <n v="33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n v="0"/>
    <b v="0"/>
    <s v="theater/plays"/>
    <x v="1"/>
    <s v="plays"/>
    <x v="3892"/>
    <n v="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n v="84"/>
    <b v="0"/>
    <s v="theater/plays"/>
    <x v="1"/>
    <s v="plays"/>
    <x v="3893"/>
    <n v="22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n v="11"/>
    <b v="0"/>
    <s v="theater/plays"/>
    <x v="1"/>
    <s v="plays"/>
    <x v="3894"/>
    <n v="3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n v="1"/>
    <b v="0"/>
    <s v="theater/plays"/>
    <x v="1"/>
    <s v="plays"/>
    <x v="3895"/>
    <n v="5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n v="4"/>
    <b v="0"/>
    <s v="theater/plays"/>
    <x v="1"/>
    <s v="plays"/>
    <x v="3896"/>
    <n v="11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n v="10"/>
    <b v="0"/>
    <s v="theater/plays"/>
    <x v="1"/>
    <s v="plays"/>
    <x v="3897"/>
    <n v="18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n v="16"/>
    <b v="0"/>
    <s v="theater/plays"/>
    <x v="1"/>
    <s v="plays"/>
    <x v="3898"/>
    <n v="33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n v="2"/>
    <b v="0"/>
    <s v="theater/plays"/>
    <x v="1"/>
    <s v="plays"/>
    <x v="3899"/>
    <n v="1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n v="5"/>
    <b v="0"/>
    <s v="theater/plays"/>
    <x v="1"/>
    <s v="plays"/>
    <x v="3900"/>
    <n v="5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n v="1"/>
    <b v="0"/>
    <s v="theater/plays"/>
    <x v="1"/>
    <s v="plays"/>
    <x v="3901"/>
    <n v="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n v="31"/>
    <b v="0"/>
    <s v="theater/plays"/>
    <x v="1"/>
    <s v="plays"/>
    <x v="3902"/>
    <n v="49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n v="0"/>
    <b v="0"/>
    <s v="theater/plays"/>
    <x v="1"/>
    <s v="plays"/>
    <x v="3903"/>
    <n v="0"/>
    <x v="0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n v="2"/>
    <b v="0"/>
    <s v="theater/plays"/>
    <x v="1"/>
    <s v="plays"/>
    <x v="3904"/>
    <n v="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n v="7"/>
    <b v="0"/>
    <s v="theater/plays"/>
    <x v="1"/>
    <s v="plays"/>
    <x v="3905"/>
    <n v="12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n v="16"/>
    <b v="0"/>
    <s v="theater/plays"/>
    <x v="1"/>
    <s v="plays"/>
    <x v="3906"/>
    <n v="67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n v="4"/>
    <b v="0"/>
    <s v="theater/plays"/>
    <x v="1"/>
    <s v="plays"/>
    <x v="3907"/>
    <n v="15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n v="4"/>
    <b v="0"/>
    <s v="theater/plays"/>
    <x v="1"/>
    <s v="plays"/>
    <x v="3908"/>
    <n v="9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n v="4"/>
    <b v="0"/>
    <s v="theater/plays"/>
    <x v="1"/>
    <s v="plays"/>
    <x v="3909"/>
    <n v="0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n v="3"/>
    <b v="0"/>
    <s v="theater/plays"/>
    <x v="1"/>
    <s v="plays"/>
    <x v="3910"/>
    <n v="3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n v="36"/>
    <b v="0"/>
    <s v="theater/plays"/>
    <x v="1"/>
    <s v="plays"/>
    <x v="3911"/>
    <n v="37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n v="1"/>
    <b v="0"/>
    <s v="theater/plays"/>
    <x v="1"/>
    <s v="plays"/>
    <x v="3912"/>
    <n v="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n v="7"/>
    <b v="0"/>
    <s v="theater/plays"/>
    <x v="1"/>
    <s v="plays"/>
    <x v="3913"/>
    <n v="10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n v="27"/>
    <b v="0"/>
    <s v="theater/plays"/>
    <x v="1"/>
    <s v="plays"/>
    <x v="3914"/>
    <n v="36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n v="1"/>
    <b v="0"/>
    <s v="theater/plays"/>
    <x v="1"/>
    <s v="plays"/>
    <x v="3915"/>
    <n v="0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n v="0"/>
    <b v="0"/>
    <s v="theater/plays"/>
    <x v="1"/>
    <s v="plays"/>
    <x v="3916"/>
    <n v="0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n v="1"/>
    <b v="0"/>
    <s v="theater/plays"/>
    <x v="1"/>
    <s v="plays"/>
    <x v="3917"/>
    <n v="0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n v="3"/>
    <b v="0"/>
    <s v="theater/plays"/>
    <x v="1"/>
    <s v="plays"/>
    <x v="3918"/>
    <n v="0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n v="3"/>
    <b v="0"/>
    <s v="theater/plays"/>
    <x v="1"/>
    <s v="plays"/>
    <x v="3919"/>
    <n v="2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n v="3"/>
    <b v="0"/>
    <s v="theater/plays"/>
    <x v="1"/>
    <s v="plays"/>
    <x v="3920"/>
    <n v="5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n v="0"/>
    <b v="0"/>
    <s v="theater/plays"/>
    <x v="1"/>
    <s v="plays"/>
    <x v="3921"/>
    <n v="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n v="6"/>
    <b v="0"/>
    <s v="theater/plays"/>
    <x v="1"/>
    <s v="plays"/>
    <x v="3922"/>
    <n v="8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n v="17"/>
    <b v="0"/>
    <s v="theater/plays"/>
    <x v="1"/>
    <s v="plays"/>
    <x v="3923"/>
    <n v="12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n v="40"/>
    <b v="0"/>
    <s v="theater/plays"/>
    <x v="1"/>
    <s v="plays"/>
    <x v="3924"/>
    <n v="15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n v="3"/>
    <b v="0"/>
    <s v="theater/plays"/>
    <x v="1"/>
    <s v="plays"/>
    <x v="3925"/>
    <n v="10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n v="1"/>
    <b v="0"/>
    <s v="theater/plays"/>
    <x v="1"/>
    <s v="plays"/>
    <x v="3926"/>
    <n v="0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n v="2"/>
    <b v="0"/>
    <s v="theater/plays"/>
    <x v="1"/>
    <s v="plays"/>
    <x v="3927"/>
    <n v="1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n v="7"/>
    <b v="0"/>
    <s v="theater/plays"/>
    <x v="1"/>
    <s v="plays"/>
    <x v="3928"/>
    <n v="13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n v="14"/>
    <b v="0"/>
    <s v="theater/plays"/>
    <x v="1"/>
    <s v="plays"/>
    <x v="3929"/>
    <n v="2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n v="0"/>
    <b v="0"/>
    <s v="theater/plays"/>
    <x v="1"/>
    <s v="plays"/>
    <x v="3930"/>
    <n v="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n v="0"/>
    <b v="0"/>
    <s v="theater/plays"/>
    <x v="1"/>
    <s v="plays"/>
    <x v="3931"/>
    <n v="0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n v="1"/>
    <b v="0"/>
    <s v="theater/plays"/>
    <x v="1"/>
    <s v="plays"/>
    <x v="3932"/>
    <n v="0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n v="12"/>
    <b v="0"/>
    <s v="theater/plays"/>
    <x v="1"/>
    <s v="plays"/>
    <x v="3933"/>
    <n v="16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n v="12"/>
    <b v="0"/>
    <s v="theater/plays"/>
    <x v="1"/>
    <s v="plays"/>
    <x v="3934"/>
    <n v="11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n v="23"/>
    <b v="0"/>
    <s v="theater/plays"/>
    <x v="1"/>
    <s v="plays"/>
    <x v="3935"/>
    <n v="44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n v="0"/>
    <b v="0"/>
    <s v="theater/plays"/>
    <x v="1"/>
    <s v="plays"/>
    <x v="3936"/>
    <n v="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n v="10"/>
    <b v="0"/>
    <s v="theater/plays"/>
    <x v="1"/>
    <s v="plays"/>
    <x v="3937"/>
    <n v="86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n v="5"/>
    <b v="0"/>
    <s v="theater/plays"/>
    <x v="1"/>
    <s v="plays"/>
    <x v="3938"/>
    <n v="12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n v="1"/>
    <b v="0"/>
    <s v="theater/plays"/>
    <x v="1"/>
    <s v="plays"/>
    <x v="3939"/>
    <n v="0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n v="2"/>
    <b v="0"/>
    <s v="theater/plays"/>
    <x v="1"/>
    <s v="plays"/>
    <x v="3940"/>
    <n v="0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n v="2"/>
    <b v="0"/>
    <s v="theater/plays"/>
    <x v="1"/>
    <s v="plays"/>
    <x v="3941"/>
    <n v="1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n v="0"/>
    <b v="0"/>
    <s v="theater/plays"/>
    <x v="1"/>
    <s v="plays"/>
    <x v="3942"/>
    <n v="0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n v="13"/>
    <b v="0"/>
    <s v="theater/plays"/>
    <x v="1"/>
    <s v="plays"/>
    <x v="3943"/>
    <n v="36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n v="0"/>
    <b v="0"/>
    <s v="theater/plays"/>
    <x v="1"/>
    <s v="plays"/>
    <x v="3944"/>
    <n v="0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n v="1"/>
    <b v="0"/>
    <s v="theater/plays"/>
    <x v="1"/>
    <s v="plays"/>
    <x v="3945"/>
    <n v="0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n v="5"/>
    <b v="0"/>
    <s v="theater/plays"/>
    <x v="1"/>
    <s v="plays"/>
    <x v="3946"/>
    <n v="3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n v="2"/>
    <b v="0"/>
    <s v="theater/plays"/>
    <x v="1"/>
    <s v="plays"/>
    <x v="3947"/>
    <n v="3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n v="0"/>
    <b v="0"/>
    <s v="theater/plays"/>
    <x v="1"/>
    <s v="plays"/>
    <x v="3948"/>
    <n v="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n v="32"/>
    <b v="0"/>
    <s v="theater/plays"/>
    <x v="1"/>
    <s v="plays"/>
    <x v="3949"/>
    <n v="16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n v="1"/>
    <b v="0"/>
    <s v="theater/plays"/>
    <x v="1"/>
    <s v="plays"/>
    <x v="3950"/>
    <n v="1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n v="1"/>
    <b v="0"/>
    <s v="theater/plays"/>
    <x v="1"/>
    <s v="plays"/>
    <x v="3951"/>
    <n v="0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n v="1"/>
    <b v="0"/>
    <s v="theater/plays"/>
    <x v="1"/>
    <s v="plays"/>
    <x v="3952"/>
    <n v="0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n v="0"/>
    <b v="0"/>
    <s v="theater/plays"/>
    <x v="1"/>
    <s v="plays"/>
    <x v="3953"/>
    <n v="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n v="0"/>
    <b v="0"/>
    <s v="theater/plays"/>
    <x v="1"/>
    <s v="plays"/>
    <x v="3954"/>
    <n v="0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n v="8"/>
    <b v="0"/>
    <s v="theater/plays"/>
    <x v="1"/>
    <s v="plays"/>
    <x v="3955"/>
    <n v="24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n v="0"/>
    <b v="0"/>
    <s v="theater/plays"/>
    <x v="1"/>
    <s v="plays"/>
    <x v="3956"/>
    <n v="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n v="1"/>
    <b v="0"/>
    <s v="theater/plays"/>
    <x v="1"/>
    <s v="plays"/>
    <x v="3957"/>
    <n v="0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n v="16"/>
    <b v="0"/>
    <s v="theater/plays"/>
    <x v="1"/>
    <s v="plays"/>
    <x v="3958"/>
    <n v="32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n v="12"/>
    <b v="0"/>
    <s v="theater/plays"/>
    <x v="1"/>
    <s v="plays"/>
    <x v="3959"/>
    <n v="24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n v="4"/>
    <b v="0"/>
    <s v="theater/plays"/>
    <x v="1"/>
    <s v="plays"/>
    <x v="3960"/>
    <n v="2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n v="2"/>
    <b v="0"/>
    <s v="theater/plays"/>
    <x v="1"/>
    <s v="plays"/>
    <x v="3961"/>
    <n v="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n v="3"/>
    <b v="0"/>
    <s v="theater/plays"/>
    <x v="1"/>
    <s v="plays"/>
    <x v="3962"/>
    <n v="3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n v="0"/>
    <b v="0"/>
    <s v="theater/plays"/>
    <x v="1"/>
    <s v="plays"/>
    <x v="3963"/>
    <n v="0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n v="3"/>
    <b v="0"/>
    <s v="theater/plays"/>
    <x v="1"/>
    <s v="plays"/>
    <x v="3964"/>
    <n v="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n v="4"/>
    <b v="0"/>
    <s v="theater/plays"/>
    <x v="1"/>
    <s v="plays"/>
    <x v="3965"/>
    <n v="14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n v="2"/>
    <b v="0"/>
    <s v="theater/plays"/>
    <x v="1"/>
    <s v="plays"/>
    <x v="3966"/>
    <n v="1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n v="10"/>
    <b v="0"/>
    <s v="theater/plays"/>
    <x v="1"/>
    <s v="plays"/>
    <x v="3967"/>
    <n v="24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n v="11"/>
    <b v="0"/>
    <s v="theater/plays"/>
    <x v="1"/>
    <s v="plays"/>
    <x v="3968"/>
    <n v="11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n v="6"/>
    <b v="0"/>
    <s v="theater/plays"/>
    <x v="1"/>
    <s v="plays"/>
    <x v="3969"/>
    <n v="7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n v="2"/>
    <b v="0"/>
    <s v="theater/plays"/>
    <x v="1"/>
    <s v="plays"/>
    <x v="3970"/>
    <n v="0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n v="6"/>
    <b v="0"/>
    <s v="theater/plays"/>
    <x v="1"/>
    <s v="plays"/>
    <x v="3971"/>
    <n v="1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n v="8"/>
    <b v="0"/>
    <s v="theater/plays"/>
    <x v="1"/>
    <s v="plays"/>
    <x v="3972"/>
    <n v="21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n v="37"/>
    <b v="0"/>
    <s v="theater/plays"/>
    <x v="1"/>
    <s v="plays"/>
    <x v="3973"/>
    <n v="78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n v="11"/>
    <b v="0"/>
    <s v="theater/plays"/>
    <x v="1"/>
    <s v="plays"/>
    <x v="3974"/>
    <n v="32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n v="0"/>
    <b v="0"/>
    <s v="theater/plays"/>
    <x v="1"/>
    <s v="plays"/>
    <x v="3975"/>
    <n v="0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n v="10"/>
    <b v="0"/>
    <s v="theater/plays"/>
    <x v="1"/>
    <s v="plays"/>
    <x v="3976"/>
    <n v="48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n v="6"/>
    <b v="0"/>
    <s v="theater/plays"/>
    <x v="1"/>
    <s v="plays"/>
    <x v="3977"/>
    <n v="1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n v="8"/>
    <b v="0"/>
    <s v="theater/plays"/>
    <x v="1"/>
    <s v="plays"/>
    <x v="3978"/>
    <n v="11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n v="6"/>
    <b v="0"/>
    <s v="theater/plays"/>
    <x v="1"/>
    <s v="plays"/>
    <x v="3979"/>
    <n v="2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n v="7"/>
    <b v="0"/>
    <s v="theater/plays"/>
    <x v="1"/>
    <s v="plays"/>
    <x v="3980"/>
    <n v="18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n v="7"/>
    <b v="0"/>
    <s v="theater/plays"/>
    <x v="1"/>
    <s v="plays"/>
    <x v="3981"/>
    <n v="4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n v="5"/>
    <b v="0"/>
    <s v="theater/plays"/>
    <x v="1"/>
    <s v="plays"/>
    <x v="3982"/>
    <n v="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n v="46"/>
    <b v="0"/>
    <s v="theater/plays"/>
    <x v="1"/>
    <s v="plays"/>
    <x v="3983"/>
    <n v="35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n v="10"/>
    <b v="0"/>
    <s v="theater/plays"/>
    <x v="1"/>
    <s v="plays"/>
    <x v="3984"/>
    <n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n v="19"/>
    <b v="0"/>
    <s v="theater/plays"/>
    <x v="1"/>
    <s v="plays"/>
    <x v="3985"/>
    <n v="32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n v="13"/>
    <b v="0"/>
    <s v="theater/plays"/>
    <x v="1"/>
    <s v="plays"/>
    <x v="3986"/>
    <n v="10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n v="13"/>
    <b v="0"/>
    <s v="theater/plays"/>
    <x v="1"/>
    <s v="plays"/>
    <x v="3987"/>
    <n v="38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n v="4"/>
    <b v="0"/>
    <s v="theater/plays"/>
    <x v="1"/>
    <s v="plays"/>
    <x v="3988"/>
    <n v="2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n v="0"/>
    <b v="0"/>
    <s v="theater/plays"/>
    <x v="1"/>
    <s v="plays"/>
    <x v="3989"/>
    <n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n v="3"/>
    <b v="0"/>
    <s v="theater/plays"/>
    <x v="1"/>
    <s v="plays"/>
    <x v="3990"/>
    <n v="4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n v="1"/>
    <b v="0"/>
    <s v="theater/plays"/>
    <x v="1"/>
    <s v="plays"/>
    <x v="3991"/>
    <n v="20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n v="9"/>
    <b v="0"/>
    <s v="theater/plays"/>
    <x v="1"/>
    <s v="plays"/>
    <x v="3992"/>
    <n v="5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n v="1"/>
    <b v="0"/>
    <s v="theater/plays"/>
    <x v="1"/>
    <s v="plays"/>
    <x v="3993"/>
    <n v="0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n v="1"/>
    <b v="0"/>
    <s v="theater/plays"/>
    <x v="1"/>
    <s v="plays"/>
    <x v="3994"/>
    <n v="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n v="4"/>
    <b v="0"/>
    <s v="theater/plays"/>
    <x v="1"/>
    <s v="plays"/>
    <x v="3995"/>
    <n v="35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n v="17"/>
    <b v="0"/>
    <s v="theater/plays"/>
    <x v="1"/>
    <s v="plays"/>
    <x v="3996"/>
    <n v="17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n v="0"/>
    <b v="0"/>
    <s v="theater/plays"/>
    <x v="1"/>
    <s v="plays"/>
    <x v="3997"/>
    <n v="0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n v="12"/>
    <b v="0"/>
    <s v="theater/plays"/>
    <x v="1"/>
    <s v="plays"/>
    <x v="3998"/>
    <n v="57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n v="14"/>
    <b v="0"/>
    <s v="theater/plays"/>
    <x v="1"/>
    <s v="plays"/>
    <x v="3999"/>
    <n v="17"/>
    <x v="3"/>
  </r>
  <r>
    <n v="4000"/>
    <s v="The Escorts"/>
    <s v="An Enticing Trip into the World of Assisted Dying"/>
    <x v="6"/>
    <n v="10"/>
    <x v="2"/>
    <s v="US"/>
    <s v="USD"/>
    <n v="1462631358"/>
    <x v="4000"/>
    <b v="0"/>
    <n v="1"/>
    <b v="0"/>
    <s v="theater/plays"/>
    <x v="1"/>
    <s v="plays"/>
    <x v="4000"/>
    <n v="0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n v="14"/>
    <b v="0"/>
    <s v="theater/plays"/>
    <x v="1"/>
    <s v="plays"/>
    <x v="4001"/>
    <n v="38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n v="4"/>
    <b v="0"/>
    <s v="theater/plays"/>
    <x v="1"/>
    <s v="plays"/>
    <x v="4002"/>
    <n v="2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n v="2"/>
    <b v="0"/>
    <s v="theater/plays"/>
    <x v="1"/>
    <s v="plays"/>
    <x v="4003"/>
    <n v="10"/>
    <x v="0"/>
  </r>
  <r>
    <n v="4004"/>
    <s v="South Florida Tours"/>
    <s v="Help Launch The Queen Into South Florida!"/>
    <x v="2"/>
    <n v="1"/>
    <x v="2"/>
    <s v="US"/>
    <s v="USD"/>
    <n v="1412740457"/>
    <x v="4004"/>
    <b v="0"/>
    <n v="1"/>
    <b v="0"/>
    <s v="theater/plays"/>
    <x v="1"/>
    <s v="plays"/>
    <x v="4004"/>
    <n v="0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n v="2"/>
    <b v="0"/>
    <s v="theater/plays"/>
    <x v="1"/>
    <s v="plays"/>
    <x v="4005"/>
    <n v="1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n v="1"/>
    <b v="0"/>
    <s v="theater/plays"/>
    <x v="1"/>
    <s v="plays"/>
    <x v="4006"/>
    <n v="0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n v="1"/>
    <b v="0"/>
    <s v="theater/plays"/>
    <x v="1"/>
    <s v="plays"/>
    <x v="4007"/>
    <n v="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n v="4"/>
    <b v="0"/>
    <s v="theater/plays"/>
    <x v="1"/>
    <s v="plays"/>
    <x v="4008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n v="3"/>
    <b v="0"/>
    <s v="theater/plays"/>
    <x v="1"/>
    <s v="plays"/>
    <x v="4009"/>
    <n v="4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n v="38"/>
    <b v="0"/>
    <s v="theater/plays"/>
    <x v="1"/>
    <s v="plays"/>
    <x v="4010"/>
    <n v="24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n v="4"/>
    <b v="0"/>
    <s v="theater/plays"/>
    <x v="1"/>
    <s v="plays"/>
    <x v="4011"/>
    <n v="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n v="0"/>
    <b v="0"/>
    <s v="theater/plays"/>
    <x v="1"/>
    <s v="plays"/>
    <x v="4012"/>
    <n v="0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n v="2"/>
    <b v="0"/>
    <s v="theater/plays"/>
    <x v="1"/>
    <s v="plays"/>
    <x v="4013"/>
    <n v="1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n v="0"/>
    <b v="0"/>
    <s v="theater/plays"/>
    <x v="1"/>
    <s v="plays"/>
    <x v="4014"/>
    <n v="0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n v="1"/>
    <b v="0"/>
    <s v="theater/plays"/>
    <x v="1"/>
    <s v="plays"/>
    <x v="4015"/>
    <n v="0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n v="7"/>
    <b v="0"/>
    <s v="theater/plays"/>
    <x v="1"/>
    <s v="plays"/>
    <x v="4016"/>
    <n v="14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n v="2"/>
    <b v="0"/>
    <s v="theater/plays"/>
    <x v="1"/>
    <s v="plays"/>
    <x v="4017"/>
    <n v="1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n v="4"/>
    <b v="0"/>
    <s v="theater/plays"/>
    <x v="1"/>
    <s v="plays"/>
    <x v="4018"/>
    <n v="9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n v="4"/>
    <b v="0"/>
    <s v="theater/plays"/>
    <x v="1"/>
    <s v="plays"/>
    <x v="4019"/>
    <n v="1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n v="3"/>
    <b v="0"/>
    <s v="theater/plays"/>
    <x v="1"/>
    <s v="plays"/>
    <x v="4020"/>
    <n v="17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n v="2"/>
    <b v="0"/>
    <s v="theater/plays"/>
    <x v="1"/>
    <s v="plays"/>
    <x v="4021"/>
    <n v="1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n v="197"/>
    <b v="0"/>
    <s v="theater/plays"/>
    <x v="1"/>
    <s v="plays"/>
    <x v="4022"/>
    <n v="70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n v="0"/>
    <b v="0"/>
    <s v="theater/plays"/>
    <x v="1"/>
    <s v="plays"/>
    <x v="4023"/>
    <n v="0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n v="1"/>
    <b v="0"/>
    <s v="theater/plays"/>
    <x v="1"/>
    <s v="plays"/>
    <x v="4024"/>
    <n v="1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n v="4"/>
    <b v="0"/>
    <s v="theater/plays"/>
    <x v="1"/>
    <s v="plays"/>
    <x v="4025"/>
    <n v="5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n v="0"/>
    <b v="0"/>
    <s v="theater/plays"/>
    <x v="1"/>
    <s v="plays"/>
    <x v="4026"/>
    <n v="0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n v="7"/>
    <b v="0"/>
    <s v="theater/plays"/>
    <x v="1"/>
    <s v="plays"/>
    <x v="4027"/>
    <n v="7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n v="11"/>
    <b v="0"/>
    <s v="theater/plays"/>
    <x v="1"/>
    <s v="plays"/>
    <x v="4028"/>
    <n v="28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n v="0"/>
    <b v="0"/>
    <s v="theater/plays"/>
    <x v="1"/>
    <s v="plays"/>
    <x v="4029"/>
    <n v="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n v="6"/>
    <b v="0"/>
    <s v="theater/plays"/>
    <x v="1"/>
    <s v="plays"/>
    <x v="4030"/>
    <n v="16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n v="0"/>
    <b v="0"/>
    <s v="theater/plays"/>
    <x v="1"/>
    <s v="plays"/>
    <x v="4031"/>
    <n v="0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n v="7"/>
    <b v="0"/>
    <s v="theater/plays"/>
    <x v="1"/>
    <s v="plays"/>
    <x v="4032"/>
    <n v="7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n v="94"/>
    <b v="0"/>
    <s v="theater/plays"/>
    <x v="1"/>
    <s v="plays"/>
    <x v="4033"/>
    <n v="26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n v="2"/>
    <b v="0"/>
    <s v="theater/plays"/>
    <x v="1"/>
    <s v="plays"/>
    <x v="4034"/>
    <n v="1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n v="25"/>
    <b v="0"/>
    <s v="theater/plays"/>
    <x v="1"/>
    <s v="plays"/>
    <x v="4035"/>
    <n v="3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n v="17"/>
    <b v="0"/>
    <s v="theater/plays"/>
    <x v="1"/>
    <s v="plays"/>
    <x v="4036"/>
    <n v="47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n v="2"/>
    <b v="0"/>
    <s v="theater/plays"/>
    <x v="1"/>
    <s v="plays"/>
    <x v="4037"/>
    <n v="11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n v="4"/>
    <b v="0"/>
    <s v="theater/plays"/>
    <x v="1"/>
    <s v="plays"/>
    <x v="4038"/>
    <n v="12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n v="5"/>
    <b v="0"/>
    <s v="theater/plays"/>
    <x v="1"/>
    <s v="plays"/>
    <x v="4039"/>
    <n v="6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n v="2"/>
    <b v="0"/>
    <s v="theater/plays"/>
    <x v="1"/>
    <s v="plays"/>
    <x v="4040"/>
    <n v="31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n v="2"/>
    <b v="0"/>
    <s v="theater/plays"/>
    <x v="1"/>
    <s v="plays"/>
    <x v="4041"/>
    <n v="0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n v="3"/>
    <b v="0"/>
    <s v="theater/plays"/>
    <x v="1"/>
    <s v="plays"/>
    <x v="4042"/>
    <n v="0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n v="0"/>
    <b v="0"/>
    <s v="theater/plays"/>
    <x v="1"/>
    <s v="plays"/>
    <x v="4043"/>
    <n v="0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n v="4"/>
    <b v="0"/>
    <s v="theater/plays"/>
    <x v="1"/>
    <s v="plays"/>
    <x v="4044"/>
    <n v="38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n v="1"/>
    <b v="0"/>
    <s v="theater/plays"/>
    <x v="1"/>
    <s v="plays"/>
    <x v="4045"/>
    <n v="0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n v="12"/>
    <b v="0"/>
    <s v="theater/plays"/>
    <x v="1"/>
    <s v="plays"/>
    <x v="4046"/>
    <n v="8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n v="4"/>
    <b v="0"/>
    <s v="theater/plays"/>
    <x v="1"/>
    <s v="plays"/>
    <x v="4047"/>
    <n v="2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n v="91"/>
    <b v="0"/>
    <s v="theater/plays"/>
    <x v="1"/>
    <s v="plays"/>
    <x v="4048"/>
    <n v="18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n v="1"/>
    <b v="0"/>
    <s v="theater/plays"/>
    <x v="1"/>
    <s v="plays"/>
    <x v="4049"/>
    <n v="0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n v="1"/>
    <b v="0"/>
    <s v="theater/plays"/>
    <x v="1"/>
    <s v="plays"/>
    <x v="4050"/>
    <n v="0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n v="0"/>
    <b v="0"/>
    <s v="theater/plays"/>
    <x v="1"/>
    <s v="plays"/>
    <x v="4051"/>
    <n v="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n v="13"/>
    <b v="0"/>
    <s v="theater/plays"/>
    <x v="1"/>
    <s v="plays"/>
    <x v="4052"/>
    <n v="38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n v="2"/>
    <b v="0"/>
    <s v="theater/plays"/>
    <x v="1"/>
    <s v="plays"/>
    <x v="4053"/>
    <n v="22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n v="0"/>
    <b v="0"/>
    <s v="theater/plays"/>
    <x v="1"/>
    <s v="plays"/>
    <x v="4054"/>
    <n v="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n v="21"/>
    <b v="0"/>
    <s v="theater/plays"/>
    <x v="1"/>
    <s v="plays"/>
    <x v="4055"/>
    <n v="18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n v="9"/>
    <b v="0"/>
    <s v="theater/plays"/>
    <x v="1"/>
    <s v="plays"/>
    <x v="4056"/>
    <n v="53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n v="6"/>
    <b v="0"/>
    <s v="theater/plays"/>
    <x v="1"/>
    <s v="plays"/>
    <x v="4057"/>
    <n v="22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n v="4"/>
    <b v="0"/>
    <s v="theater/plays"/>
    <x v="1"/>
    <s v="plays"/>
    <x v="4058"/>
    <n v="3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n v="7"/>
    <b v="0"/>
    <s v="theater/plays"/>
    <x v="1"/>
    <s v="plays"/>
    <x v="4059"/>
    <n v="3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n v="5"/>
    <b v="0"/>
    <s v="theater/plays"/>
    <x v="1"/>
    <s v="plays"/>
    <x v="4060"/>
    <n v="3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n v="0"/>
    <b v="0"/>
    <s v="theater/plays"/>
    <x v="1"/>
    <s v="plays"/>
    <x v="4061"/>
    <n v="0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n v="3"/>
    <b v="0"/>
    <s v="theater/plays"/>
    <x v="1"/>
    <s v="plays"/>
    <x v="4062"/>
    <n v="2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n v="9"/>
    <b v="0"/>
    <s v="theater/plays"/>
    <x v="1"/>
    <s v="plays"/>
    <x v="4063"/>
    <n v="1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n v="6"/>
    <b v="0"/>
    <s v="theater/plays"/>
    <x v="1"/>
    <s v="plays"/>
    <x v="4064"/>
    <n v="19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n v="4"/>
    <b v="0"/>
    <s v="theater/plays"/>
    <x v="1"/>
    <s v="plays"/>
    <x v="4065"/>
    <n v="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n v="1"/>
    <b v="0"/>
    <s v="theater/plays"/>
    <x v="1"/>
    <s v="plays"/>
    <x v="4066"/>
    <n v="0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n v="17"/>
    <b v="0"/>
    <s v="theater/plays"/>
    <x v="1"/>
    <s v="plays"/>
    <x v="4067"/>
    <n v="61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n v="1"/>
    <b v="0"/>
    <s v="theater/plays"/>
    <x v="1"/>
    <s v="plays"/>
    <x v="4068"/>
    <n v="1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n v="13"/>
    <b v="0"/>
    <s v="theater/plays"/>
    <x v="1"/>
    <s v="plays"/>
    <x v="4069"/>
    <n v="34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n v="6"/>
    <b v="0"/>
    <s v="theater/plays"/>
    <x v="1"/>
    <s v="plays"/>
    <x v="4070"/>
    <n v="17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n v="0"/>
    <b v="0"/>
    <s v="theater/plays"/>
    <x v="1"/>
    <s v="plays"/>
    <x v="4071"/>
    <n v="0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n v="2"/>
    <b v="0"/>
    <s v="theater/plays"/>
    <x v="1"/>
    <s v="plays"/>
    <x v="4072"/>
    <n v="0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n v="2"/>
    <b v="0"/>
    <s v="theater/plays"/>
    <x v="1"/>
    <s v="plays"/>
    <x v="4073"/>
    <n v="1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n v="21"/>
    <b v="0"/>
    <s v="theater/plays"/>
    <x v="1"/>
    <s v="plays"/>
    <x v="4074"/>
    <n v="27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n v="13"/>
    <b v="0"/>
    <s v="theater/plays"/>
    <x v="1"/>
    <s v="plays"/>
    <x v="4075"/>
    <n v="29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n v="0"/>
    <b v="0"/>
    <s v="theater/plays"/>
    <x v="1"/>
    <s v="plays"/>
    <x v="4076"/>
    <n v="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n v="6"/>
    <b v="0"/>
    <s v="theater/plays"/>
    <x v="1"/>
    <s v="plays"/>
    <x v="4077"/>
    <n v="9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n v="0"/>
    <b v="0"/>
    <s v="theater/plays"/>
    <x v="1"/>
    <s v="plays"/>
    <x v="4078"/>
    <n v="0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n v="1"/>
    <b v="0"/>
    <s v="theater/plays"/>
    <x v="1"/>
    <s v="plays"/>
    <x v="4079"/>
    <n v="0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n v="0"/>
    <b v="0"/>
    <s v="theater/plays"/>
    <x v="1"/>
    <s v="plays"/>
    <x v="4080"/>
    <n v="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n v="12"/>
    <b v="0"/>
    <s v="theater/plays"/>
    <x v="1"/>
    <s v="plays"/>
    <x v="4081"/>
    <n v="16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n v="2"/>
    <b v="0"/>
    <s v="theater/plays"/>
    <x v="1"/>
    <s v="plays"/>
    <x v="4082"/>
    <n v="2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n v="6"/>
    <b v="0"/>
    <s v="theater/plays"/>
    <x v="1"/>
    <s v="plays"/>
    <x v="4083"/>
    <n v="22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n v="1"/>
    <b v="0"/>
    <s v="theater/plays"/>
    <x v="1"/>
    <s v="plays"/>
    <x v="4084"/>
    <n v="0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n v="1"/>
    <b v="0"/>
    <s v="theater/plays"/>
    <x v="1"/>
    <s v="plays"/>
    <x v="4085"/>
    <n v="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n v="5"/>
    <b v="0"/>
    <s v="theater/plays"/>
    <x v="1"/>
    <s v="plays"/>
    <x v="4086"/>
    <n v="5"/>
    <x v="0"/>
  </r>
  <r>
    <n v="4087"/>
    <s v="Stage Production &quot;The Nail Shop&quot;"/>
    <s v="Comedy Stage Play"/>
    <x v="376"/>
    <n v="0"/>
    <x v="2"/>
    <s v="US"/>
    <s v="USD"/>
    <n v="1468777786"/>
    <x v="4087"/>
    <b v="0"/>
    <n v="0"/>
    <b v="0"/>
    <s v="theater/plays"/>
    <x v="1"/>
    <s v="plays"/>
    <x v="4087"/>
    <n v="0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n v="3"/>
    <b v="0"/>
    <s v="theater/plays"/>
    <x v="1"/>
    <s v="plays"/>
    <x v="4088"/>
    <n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n v="8"/>
    <b v="0"/>
    <s v="theater/plays"/>
    <x v="1"/>
    <s v="plays"/>
    <x v="4089"/>
    <n v="5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n v="3"/>
    <b v="0"/>
    <s v="theater/plays"/>
    <x v="1"/>
    <s v="plays"/>
    <x v="4090"/>
    <n v="3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n v="8"/>
    <b v="0"/>
    <s v="theater/plays"/>
    <x v="1"/>
    <s v="plays"/>
    <x v="4091"/>
    <n v="13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n v="1"/>
    <b v="0"/>
    <s v="theater/plays"/>
    <x v="1"/>
    <s v="plays"/>
    <x v="4092"/>
    <n v="0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n v="4"/>
    <b v="0"/>
    <s v="theater/plays"/>
    <x v="1"/>
    <s v="plays"/>
    <x v="4093"/>
    <n v="2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n v="8"/>
    <b v="0"/>
    <s v="theater/plays"/>
    <x v="1"/>
    <s v="plays"/>
    <x v="4094"/>
    <n v="37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n v="1"/>
    <b v="0"/>
    <s v="theater/plays"/>
    <x v="1"/>
    <s v="plays"/>
    <x v="4095"/>
    <n v="3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n v="5"/>
    <b v="0"/>
    <s v="theater/plays"/>
    <x v="1"/>
    <s v="plays"/>
    <x v="4096"/>
    <n v="11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n v="0"/>
    <b v="0"/>
    <s v="theater/plays"/>
    <x v="1"/>
    <s v="plays"/>
    <x v="4097"/>
    <n v="0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n v="0"/>
    <b v="0"/>
    <s v="theater/plays"/>
    <x v="1"/>
    <s v="plays"/>
    <x v="4098"/>
    <n v="0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n v="1"/>
    <b v="0"/>
    <s v="theater/plays"/>
    <x v="1"/>
    <s v="plays"/>
    <x v="4099"/>
    <n v="1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n v="0"/>
    <b v="0"/>
    <s v="theater/plays"/>
    <x v="1"/>
    <s v="plays"/>
    <x v="4100"/>
    <n v="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n v="0"/>
    <b v="0"/>
    <s v="theater/plays"/>
    <x v="1"/>
    <s v="plays"/>
    <x v="4101"/>
    <n v="0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n v="6"/>
    <b v="0"/>
    <s v="theater/plays"/>
    <x v="1"/>
    <s v="plays"/>
    <x v="4102"/>
    <n v="27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n v="6"/>
    <b v="0"/>
    <s v="theater/plays"/>
    <x v="1"/>
    <s v="plays"/>
    <x v="4103"/>
    <n v="1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n v="14"/>
    <b v="0"/>
    <s v="theater/plays"/>
    <x v="1"/>
    <s v="plays"/>
    <x v="4104"/>
    <n v="21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n v="6"/>
    <b v="0"/>
    <s v="theater/plays"/>
    <x v="1"/>
    <s v="plays"/>
    <x v="4105"/>
    <n v="7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n v="33"/>
    <b v="0"/>
    <s v="theater/plays"/>
    <x v="1"/>
    <s v="plays"/>
    <x v="4106"/>
    <n v="71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n v="4"/>
    <b v="0"/>
    <s v="theater/plays"/>
    <x v="1"/>
    <s v="plays"/>
    <x v="4107"/>
    <n v="2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n v="1"/>
    <b v="0"/>
    <s v="theater/plays"/>
    <x v="1"/>
    <s v="plays"/>
    <x v="4108"/>
    <n v="2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n v="0"/>
    <b v="0"/>
    <s v="theater/plays"/>
    <x v="1"/>
    <s v="plays"/>
    <x v="4109"/>
    <n v="0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n v="6"/>
    <b v="0"/>
    <s v="theater/plays"/>
    <x v="1"/>
    <s v="plays"/>
    <x v="4110"/>
    <n v="29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n v="6"/>
    <b v="0"/>
    <s v="theater/plays"/>
    <x v="1"/>
    <s v="plays"/>
    <x v="4111"/>
    <n v="3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n v="1"/>
    <b v="0"/>
    <s v="theater/plays"/>
    <x v="1"/>
    <s v="plays"/>
    <x v="4112"/>
    <n v="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n v="3"/>
    <b v="0"/>
    <s v="theater/plays"/>
    <x v="1"/>
    <s v="plays"/>
    <x v="4113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D6E04-8481-4A75-AB40-CE5DC8AC595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outcomes" fld="5" subtotal="count" baseField="0" baseItem="0"/>
  </dataFields>
  <formats count="3">
    <format dxfId="6">
      <pivotArea type="origin" dataOnly="0" labelOnly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</format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8470-3939-40A0-AB1B-CAA111A748A4}">
  <dimension ref="A1:H13"/>
  <sheetViews>
    <sheetView tabSelected="1" workbookViewId="0">
      <selection activeCell="B5" sqref="B5"/>
    </sheetView>
  </sheetViews>
  <sheetFormatPr defaultRowHeight="15" x14ac:dyDescent="0.25"/>
  <cols>
    <col min="1" max="1" width="20.28515625" customWidth="1"/>
    <col min="2" max="3" width="28.7109375" customWidth="1"/>
    <col min="4" max="4" width="28.5703125" customWidth="1"/>
    <col min="5" max="5" width="21.7109375" customWidth="1"/>
    <col min="6" max="6" width="29.85546875" customWidth="1"/>
    <col min="7" max="7" width="31.85546875" customWidth="1"/>
    <col min="8" max="8" width="27.5703125" customWidth="1"/>
  </cols>
  <sheetData>
    <row r="1" spans="1:8" x14ac:dyDescent="0.25">
      <c r="A1" s="1" t="s">
        <v>8378</v>
      </c>
      <c r="B1" s="1" t="s">
        <v>8379</v>
      </c>
      <c r="C1" s="1" t="s">
        <v>8380</v>
      </c>
      <c r="D1" s="1" t="s">
        <v>8381</v>
      </c>
      <c r="E1" s="1" t="s">
        <v>8382</v>
      </c>
      <c r="F1" s="1" t="s">
        <v>8383</v>
      </c>
      <c r="G1" s="1" t="s">
        <v>8384</v>
      </c>
      <c r="H1" s="1" t="s">
        <v>8385</v>
      </c>
    </row>
    <row r="2" spans="1:8" x14ac:dyDescent="0.25">
      <c r="A2" t="s">
        <v>8386</v>
      </c>
      <c r="B2">
        <f>COUNTIFS(KickStarter_Challenge.xlsx!D:D, "&lt;1000",KickStarter_Challenge.xlsx!$F:$F, "successful", KickStarter_Challenge.xlsx!$P:$P, "plays")</f>
        <v>141</v>
      </c>
      <c r="C2">
        <f>COUNTIFS(KickStarter_Challenge.xlsx!$D:$D, "&lt;1000",KickStarter_Challenge.xlsx!$F:$F, "failed", KickStarter_Challenge.xlsx!$P:$P, "plays")</f>
        <v>45</v>
      </c>
      <c r="D2">
        <f>COUNTIFS(KickStarter_Challenge.xlsx!$D:$D, "&lt;1000",KickStarter_Challenge.xlsx!$F:$F, "canceled", KickStarter_Challenge.xlsx!$P:$P, "plays")</f>
        <v>0</v>
      </c>
      <c r="E2">
        <f>SUM(B2,C2)</f>
        <v>186</v>
      </c>
      <c r="F2" s="19">
        <f>B2/E2</f>
        <v>0.75806451612903225</v>
      </c>
      <c r="G2" s="18">
        <f>C2/E2</f>
        <v>0.24193548387096775</v>
      </c>
      <c r="H2" s="17">
        <f>D2/E2</f>
        <v>0</v>
      </c>
    </row>
    <row r="3" spans="1:8" x14ac:dyDescent="0.25">
      <c r="A3" t="s">
        <v>8397</v>
      </c>
      <c r="B3">
        <f>COUNTIFS(KickStarter_Challenge.xlsx!$D:$D, "&gt;=1000",KickStarter_Challenge.xlsx!$F:$F, "successful", KickStarter_Challenge.xlsx!$P:$P, "plays",KickStarter_Challenge.xlsx!$D:$D, "&lt;=4999")</f>
        <v>388</v>
      </c>
      <c r="C3">
        <f>COUNTIFS(KickStarter_Challenge.xlsx!$D:$D, "&gt;=1000",KickStarter_Challenge.xlsx!$F:$F, "failed", KickStarter_Challenge.xlsx!$P:$P, "plays",KickStarter_Challenge.xlsx!$D:$D, "&lt;=4999")</f>
        <v>146</v>
      </c>
      <c r="D3">
        <f>COUNTIFS(KickStarter_Challenge.xlsx!$D:$D, "&gt;=1000",KickStarter_Challenge.xlsx!$F:$F, "canceled", KickStarter_Challenge.xlsx!$P:$P, "plays",KickStarter_Challenge.xlsx!$D:$D, "&lt;=4999")</f>
        <v>0</v>
      </c>
      <c r="E3">
        <f t="shared" ref="E3:E13" si="0">SUM(B3,C3,D3)</f>
        <v>534</v>
      </c>
      <c r="F3" s="19">
        <f t="shared" ref="F3:F13" si="1">B3/E3</f>
        <v>0.72659176029962547</v>
      </c>
      <c r="G3" s="18">
        <f t="shared" ref="G3:G13" si="2">C3/E3</f>
        <v>0.27340823970037453</v>
      </c>
      <c r="H3" s="17">
        <f t="shared" ref="H3:H13" si="3">D3/E3</f>
        <v>0</v>
      </c>
    </row>
    <row r="4" spans="1:8" x14ac:dyDescent="0.25">
      <c r="A4" t="s">
        <v>8387</v>
      </c>
      <c r="B4">
        <f>COUNTIFS(KickStarter_Challenge.xlsx!$D:$D, "&gt;=5000",KickStarter_Challenge.xlsx!$F:$F, "successful", KickStarter_Challenge.xlsx!$P:$P, "plays",KickStarter_Challenge.xlsx!$D:$D, "&lt;=9999")</f>
        <v>93</v>
      </c>
      <c r="C4">
        <f>COUNTIFS(KickStarter_Challenge.xlsx!$D:$D, "&gt;=5000",KickStarter_Challenge.xlsx!$F:$F, "failed", KickStarter_Challenge.xlsx!$P:$P, "plays",KickStarter_Challenge.xlsx!$D:$D, "&lt;=9999")</f>
        <v>76</v>
      </c>
      <c r="D4">
        <f>COUNTIFS(KickStarter_Challenge.xlsx!$D:$D, "&gt;=5000",KickStarter_Challenge.xlsx!$F:$F, "canceled", KickStarter_Challenge.xlsx!$P:$P, "plays",KickStarter_Challenge.xlsx!$D:$D, "&lt;=9999")</f>
        <v>0</v>
      </c>
      <c r="E4">
        <f t="shared" si="0"/>
        <v>169</v>
      </c>
      <c r="F4" s="19">
        <f t="shared" si="1"/>
        <v>0.55029585798816572</v>
      </c>
      <c r="G4" s="18">
        <f t="shared" si="2"/>
        <v>0.44970414201183434</v>
      </c>
      <c r="H4" s="17">
        <f t="shared" si="3"/>
        <v>0</v>
      </c>
    </row>
    <row r="5" spans="1:8" x14ac:dyDescent="0.25">
      <c r="A5" t="s">
        <v>8388</v>
      </c>
      <c r="B5">
        <f>COUNTIFS(KickStarter_Challenge.xlsx!$D:$D, "&gt;=10000",KickStarter_Challenge.xlsx!$F:$F, "successful", KickStarter_Challenge.xlsx!$P:$P, "plays",KickStarter_Challenge.xlsx!$D:$D, "&lt;=14999")</f>
        <v>39</v>
      </c>
      <c r="C5">
        <f>COUNTIFS(KickStarter_Challenge.xlsx!$D:$D, "&gt;=10000",KickStarter_Challenge.xlsx!$F:$F, "failed", KickStarter_Challenge.xlsx!$P:$P, "plays",KickStarter_Challenge.xlsx!$D:$D, "&lt;=14999")</f>
        <v>33</v>
      </c>
      <c r="D5">
        <f>COUNTIFS(KickStarter_Challenge.xlsx!$D:$D, "&gt;=10000",KickStarter_Challenge.xlsx!$F:$F, "canceled", KickStarter_Challenge.xlsx!$P:$P, "plays",KickStarter_Challenge.xlsx!$D:$D, "&lt;=14999")</f>
        <v>0</v>
      </c>
      <c r="E5">
        <f t="shared" si="0"/>
        <v>72</v>
      </c>
      <c r="F5" s="19">
        <f t="shared" si="1"/>
        <v>0.54166666666666663</v>
      </c>
      <c r="G5" s="18">
        <f t="shared" si="2"/>
        <v>0.45833333333333331</v>
      </c>
      <c r="H5" s="17">
        <f t="shared" si="3"/>
        <v>0</v>
      </c>
    </row>
    <row r="6" spans="1:8" x14ac:dyDescent="0.25">
      <c r="A6" t="s">
        <v>8389</v>
      </c>
      <c r="B6">
        <f>COUNTIFS(KickStarter_Challenge.xlsx!$D:$D, "&gt;=15000",KickStarter_Challenge.xlsx!$F:$F, "successful", KickStarter_Challenge.xlsx!$P:$P, "plays", KickStarter_Challenge.xlsx!$D:$D, "&lt;=19999")</f>
        <v>12</v>
      </c>
      <c r="C6">
        <f>COUNTIFS(KickStarter_Challenge.xlsx!$D:$D, "&gt;=15000",KickStarter_Challenge.xlsx!$F:$F, "failed", KickStarter_Challenge.xlsx!$P:$P, "plays",KickStarter_Challenge.xlsx!$D:$D, "&lt;=19999")</f>
        <v>12</v>
      </c>
      <c r="D6">
        <f>COUNTIFS(KickStarter_Challenge.xlsx!$D:$D, "&gt;=15000",KickStarter_Challenge.xlsx!$F:$F, "canceled", KickStarter_Challenge.xlsx!$P:$P, "plays",KickStarter_Challenge.xlsx!$D:$D, "&lt;=19999")</f>
        <v>0</v>
      </c>
      <c r="E6">
        <f t="shared" si="0"/>
        <v>24</v>
      </c>
      <c r="F6" s="19">
        <f t="shared" si="1"/>
        <v>0.5</v>
      </c>
      <c r="G6" s="18">
        <f t="shared" si="2"/>
        <v>0.5</v>
      </c>
      <c r="H6" s="17">
        <f t="shared" si="3"/>
        <v>0</v>
      </c>
    </row>
    <row r="7" spans="1:8" x14ac:dyDescent="0.25">
      <c r="A7" t="s">
        <v>8390</v>
      </c>
      <c r="B7">
        <f>COUNTIFS(KickStarter_Challenge.xlsx!$D:$D, "&gt;=20000",KickStarter_Challenge.xlsx!$F:$F, "successful", KickStarter_Challenge.xlsx!$P:$P, "plays",KickStarter_Challenge.xlsx!$D:$D, "&lt;=24999")</f>
        <v>9</v>
      </c>
      <c r="C7">
        <f>COUNTIFS(KickStarter_Challenge.xlsx!$D:$D, "&gt;=20000",KickStarter_Challenge.xlsx!$F:$F, "failed", KickStarter_Challenge.xlsx!$P:$P, "plays",KickStarter_Challenge.xlsx!$D:$D, "&lt;=24999")</f>
        <v>11</v>
      </c>
      <c r="D7">
        <f>COUNTIFS(KickStarter_Challenge.xlsx!$D:$D, "&gt;=20000",KickStarter_Challenge.xlsx!$F:$F, "canceled", KickStarter_Challenge.xlsx!$P:$P, "plays",KickStarter_Challenge.xlsx!$D:$D, "&lt;=24999")</f>
        <v>0</v>
      </c>
      <c r="E7">
        <f t="shared" si="0"/>
        <v>20</v>
      </c>
      <c r="F7" s="19">
        <f t="shared" si="1"/>
        <v>0.45</v>
      </c>
      <c r="G7" s="18">
        <f t="shared" si="2"/>
        <v>0.55000000000000004</v>
      </c>
      <c r="H7" s="17">
        <f t="shared" si="3"/>
        <v>0</v>
      </c>
    </row>
    <row r="8" spans="1:8" x14ac:dyDescent="0.25">
      <c r="A8" t="s">
        <v>8391</v>
      </c>
      <c r="B8">
        <f>COUNTIFS(KickStarter_Challenge.xlsx!$D:$D, "&gt;=25000",KickStarter_Challenge.xlsx!$F:$F, "successful", KickStarter_Challenge.xlsx!$P:$P, "plays",KickStarter_Challenge.xlsx!$D:$D, "&lt;=29999")</f>
        <v>1</v>
      </c>
      <c r="C8">
        <f>COUNTIFS(KickStarter_Challenge.xlsx!$D:$D, "&gt;=25000",KickStarter_Challenge.xlsx!$F:$F, "failed", KickStarter_Challenge.xlsx!$P:$P, "plays",KickStarter_Challenge.xlsx!$D:$D, "&lt;=29999")</f>
        <v>4</v>
      </c>
      <c r="D8">
        <f>COUNTIFS(KickStarter_Challenge.xlsx!$D:$D, "&gt;=25000",KickStarter_Challenge.xlsx!$F:$F, "canceled", KickStarter_Challenge.xlsx!$P:$P, "plays",KickStarter_Challenge.xlsx!$D:$D, "&lt;=29999")</f>
        <v>0</v>
      </c>
      <c r="E8">
        <f t="shared" si="0"/>
        <v>5</v>
      </c>
      <c r="F8" s="19">
        <f t="shared" si="1"/>
        <v>0.2</v>
      </c>
      <c r="G8" s="18">
        <f t="shared" si="2"/>
        <v>0.8</v>
      </c>
      <c r="H8" s="17">
        <f t="shared" si="3"/>
        <v>0</v>
      </c>
    </row>
    <row r="9" spans="1:8" x14ac:dyDescent="0.25">
      <c r="A9" t="s">
        <v>8392</v>
      </c>
      <c r="B9">
        <f>COUNTIFS(KickStarter_Challenge.xlsx!$D:$D, "&gt;=30000",KickStarter_Challenge.xlsx!$F:$F, "successful", KickStarter_Challenge.xlsx!$P:$P, "plays",KickStarter_Challenge.xlsx!$D:$D, "&lt;=34999")</f>
        <v>3</v>
      </c>
      <c r="C9">
        <f>COUNTIFS(KickStarter_Challenge.xlsx!$D:$D, "&gt;=30000",KickStarter_Challenge.xlsx!$F:$F, "failed", KickStarter_Challenge.xlsx!$P:$P, "plays",KickStarter_Challenge.xlsx!$D:$D, "&lt;=34999")</f>
        <v>8</v>
      </c>
      <c r="D9">
        <f>COUNTIFS(KickStarter_Challenge.xlsx!$D:$D, "&gt;=30000",KickStarter_Challenge.xlsx!$F:$F, "canceled", KickStarter_Challenge.xlsx!$P:$P, "plays",KickStarter_Challenge.xlsx!$D:$D, "&lt;=34999")</f>
        <v>0</v>
      </c>
      <c r="E9">
        <f t="shared" si="0"/>
        <v>11</v>
      </c>
      <c r="F9" s="19">
        <f t="shared" si="1"/>
        <v>0.27272727272727271</v>
      </c>
      <c r="G9" s="18">
        <f t="shared" si="2"/>
        <v>0.72727272727272729</v>
      </c>
      <c r="H9" s="17">
        <f t="shared" si="3"/>
        <v>0</v>
      </c>
    </row>
    <row r="10" spans="1:8" x14ac:dyDescent="0.25">
      <c r="A10" t="s">
        <v>8393</v>
      </c>
      <c r="B10">
        <f>COUNTIFS(KickStarter_Challenge.xlsx!$D:$D, "&gt;=35000",KickStarter_Challenge.xlsx!$F:$F, "successful", KickStarter_Challenge.xlsx!$P:$P, "plays",KickStarter_Challenge.xlsx!$D:$D, "&lt;=39999")</f>
        <v>4</v>
      </c>
      <c r="C10">
        <f>COUNTIFS(KickStarter_Challenge.xlsx!$D:$D, "&gt;=35000",KickStarter_Challenge.xlsx!$F:$F, "failed", KickStarter_Challenge.xlsx!$P:$P, "plays",KickStarter_Challenge.xlsx!$D:$D, "&lt;=39999")</f>
        <v>2</v>
      </c>
      <c r="D10">
        <f>COUNTIFS(KickStarter_Challenge.xlsx!$D:$D, "&gt;=35000",KickStarter_Challenge.xlsx!$F:$F, "canceled", KickStarter_Challenge.xlsx!$P:$P, "plays",KickStarter_Challenge.xlsx!$D:$D, "&lt;=39999")</f>
        <v>0</v>
      </c>
      <c r="E10">
        <f t="shared" si="0"/>
        <v>6</v>
      </c>
      <c r="F10" s="19">
        <f t="shared" si="1"/>
        <v>0.66666666666666663</v>
      </c>
      <c r="G10" s="18">
        <f t="shared" si="2"/>
        <v>0.33333333333333331</v>
      </c>
      <c r="H10" s="17">
        <f t="shared" si="3"/>
        <v>0</v>
      </c>
    </row>
    <row r="11" spans="1:8" x14ac:dyDescent="0.25">
      <c r="A11" t="s">
        <v>8394</v>
      </c>
      <c r="B11">
        <f>COUNTIFS(KickStarter_Challenge.xlsx!$D:$D, "&gt;=40000",KickStarter_Challenge.xlsx!$F:$F, "successful", KickStarter_Challenge.xlsx!$P:$P, "plays",KickStarter_Challenge.xlsx!$D:$D, "&lt;=44999")</f>
        <v>2</v>
      </c>
      <c r="C11">
        <f>COUNTIFS(KickStarter_Challenge.xlsx!$D:$D, "&gt;=40000",KickStarter_Challenge.xlsx!$F:$F, "failed", KickStarter_Challenge.xlsx!$P:$P, "plays",KickStarter_Challenge.xlsx!$D:$D, "&lt;=44999")</f>
        <v>1</v>
      </c>
      <c r="D11">
        <f>COUNTIFS(KickStarter_Challenge.xlsx!$D:$D, "&gt;=40000",KickStarter_Challenge.xlsx!$F:$F, "canceled", KickStarter_Challenge.xlsx!$P:$P, "plays",KickStarter_Challenge.xlsx!$D:$D, "&lt;=44999")</f>
        <v>0</v>
      </c>
      <c r="E11">
        <f t="shared" si="0"/>
        <v>3</v>
      </c>
      <c r="F11" s="19">
        <f t="shared" si="1"/>
        <v>0.66666666666666663</v>
      </c>
      <c r="G11" s="18">
        <f t="shared" si="2"/>
        <v>0.33333333333333331</v>
      </c>
      <c r="H11" s="17">
        <f t="shared" si="3"/>
        <v>0</v>
      </c>
    </row>
    <row r="12" spans="1:8" x14ac:dyDescent="0.25">
      <c r="A12" t="s">
        <v>8395</v>
      </c>
      <c r="B12">
        <f>COUNTIFS(KickStarter_Challenge.xlsx!$D:$D, "&gt;=45000",KickStarter_Challenge.xlsx!$F:$F, "successful", KickStarter_Challenge.xlsx!$P:$P, "plays",KickStarter_Challenge.xlsx!$D:$D, "&lt;=49999")</f>
        <v>0</v>
      </c>
      <c r="C12">
        <f>COUNTIFS(KickStarter_Challenge.xlsx!$D:$D, "&gt;=45000",KickStarter_Challenge.xlsx!$F:$F, "failed", KickStarter_Challenge.xlsx!$P:$P, "plays",KickStarter_Challenge.xlsx!$D:$D, "&lt;=49999")</f>
        <v>1</v>
      </c>
      <c r="D12">
        <f>COUNTIFS(KickStarter_Challenge.xlsx!$D:$D, "&gt;=45000",KickStarter_Challenge.xlsx!$F:$F, "canceled", KickStarter_Challenge.xlsx!$P:$P, "plays",KickStarter_Challenge.xlsx!$D:$D, "&lt;=49999")</f>
        <v>0</v>
      </c>
      <c r="E12">
        <f t="shared" si="0"/>
        <v>1</v>
      </c>
      <c r="F12" s="19">
        <f t="shared" si="1"/>
        <v>0</v>
      </c>
      <c r="G12" s="18">
        <f t="shared" si="2"/>
        <v>1</v>
      </c>
      <c r="H12" s="17">
        <f t="shared" si="3"/>
        <v>0</v>
      </c>
    </row>
    <row r="13" spans="1:8" x14ac:dyDescent="0.25">
      <c r="A13" t="s">
        <v>8396</v>
      </c>
      <c r="B13">
        <f>COUNTIFS(KickStarter_Challenge.xlsx!$D:$D, "&gt;=50000",KickStarter_Challenge.xlsx!$F:$F, "successful", KickStarter_Challenge.xlsx!$P:$P, "plays")</f>
        <v>2</v>
      </c>
      <c r="C13">
        <f>COUNTIFS(KickStarter_Challenge.xlsx!$D:$D, "&gt;=50000",KickStarter_Challenge.xlsx!$F:$F, "failed", KickStarter_Challenge.xlsx!$P:$P, "plays")</f>
        <v>14</v>
      </c>
      <c r="D13">
        <f>COUNTIFS(KickStarter_Challenge.xlsx!$D:$D, "&gt;=50000",KickStarter_Challenge.xlsx!$F:$F, "canceled", KickStarter_Challenge.xlsx!$P:$P, "plays")</f>
        <v>0</v>
      </c>
      <c r="E13">
        <f t="shared" si="0"/>
        <v>16</v>
      </c>
      <c r="F13" s="19">
        <f t="shared" si="1"/>
        <v>0.125</v>
      </c>
      <c r="G13" s="18">
        <f t="shared" si="2"/>
        <v>0.875</v>
      </c>
      <c r="H13" s="17">
        <f t="shared" si="3"/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EFDA-2DAE-40E3-96BF-29FD0844D801}">
  <dimension ref="A1:E18"/>
  <sheetViews>
    <sheetView workbookViewId="0">
      <selection activeCell="Q4" sqref="Q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8359</v>
      </c>
      <c r="B1" t="s">
        <v>8316</v>
      </c>
    </row>
    <row r="2" spans="1:5" x14ac:dyDescent="0.25">
      <c r="A2" s="13" t="s">
        <v>8307</v>
      </c>
      <c r="B2" t="s">
        <v>8361</v>
      </c>
    </row>
    <row r="4" spans="1:5" x14ac:dyDescent="0.25">
      <c r="A4" s="16" t="s">
        <v>8365</v>
      </c>
      <c r="B4" s="13" t="s">
        <v>8364</v>
      </c>
    </row>
    <row r="5" spans="1:5" x14ac:dyDescent="0.25">
      <c r="A5" s="13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5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5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5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5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5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5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5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5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5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5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5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5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5" t="s">
        <v>8363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xSplit="1" topLeftCell="B1" activePane="topRight" state="frozen"/>
      <selection pane="topRight" activeCell="C2" sqref="C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2.7109375" bestFit="1" customWidth="1"/>
    <col min="17" max="17" width="23.5703125" bestFit="1" customWidth="1"/>
    <col min="18" max="18" width="18.42578125" bestFit="1" customWidth="1"/>
    <col min="19" max="19" width="8.425781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8359</v>
      </c>
      <c r="P1" s="1" t="s">
        <v>8360</v>
      </c>
      <c r="Q1" s="1" t="s">
        <v>8308</v>
      </c>
      <c r="R1" s="9" t="s">
        <v>8306</v>
      </c>
      <c r="S1" s="9" t="s">
        <v>8307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8309</v>
      </c>
      <c r="P2" t="s">
        <v>8310</v>
      </c>
      <c r="Q2" s="10">
        <f t="shared" ref="Q2:Q65" si="0">(((J2/60)/60)/24)+DATE(1970,1,1)</f>
        <v>42177.007071759261</v>
      </c>
      <c r="R2">
        <f t="shared" ref="R2:R65" si="1">ROUND(E2/D2*100,0)</f>
        <v>137</v>
      </c>
      <c r="S2">
        <f t="shared" ref="S2:S65" si="2">YEAR(Q2)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8309</v>
      </c>
      <c r="P3" t="s">
        <v>8310</v>
      </c>
      <c r="Q3" s="10">
        <f t="shared" si="0"/>
        <v>42766.600497685184</v>
      </c>
      <c r="R3">
        <f t="shared" si="1"/>
        <v>143</v>
      </c>
      <c r="S3">
        <f t="shared" si="2"/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8309</v>
      </c>
      <c r="P4" t="s">
        <v>8310</v>
      </c>
      <c r="Q4" s="10">
        <f t="shared" si="0"/>
        <v>42405.702349537038</v>
      </c>
      <c r="R4">
        <f t="shared" si="1"/>
        <v>105</v>
      </c>
      <c r="S4">
        <f t="shared" si="2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8309</v>
      </c>
      <c r="P5" t="s">
        <v>8310</v>
      </c>
      <c r="Q5" s="10">
        <f t="shared" si="0"/>
        <v>41828.515127314815</v>
      </c>
      <c r="R5">
        <f t="shared" si="1"/>
        <v>104</v>
      </c>
      <c r="S5">
        <f t="shared" si="2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8309</v>
      </c>
      <c r="P6" t="s">
        <v>8310</v>
      </c>
      <c r="Q6" s="10">
        <f t="shared" si="0"/>
        <v>42327.834247685183</v>
      </c>
      <c r="R6">
        <f t="shared" si="1"/>
        <v>123</v>
      </c>
      <c r="S6">
        <f t="shared" si="2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8309</v>
      </c>
      <c r="P7" t="s">
        <v>8310</v>
      </c>
      <c r="Q7" s="10">
        <f t="shared" si="0"/>
        <v>42563.932951388888</v>
      </c>
      <c r="R7">
        <f t="shared" si="1"/>
        <v>110</v>
      </c>
      <c r="S7">
        <f t="shared" si="2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8309</v>
      </c>
      <c r="P8" t="s">
        <v>8310</v>
      </c>
      <c r="Q8" s="10">
        <f t="shared" si="0"/>
        <v>41794.072337962964</v>
      </c>
      <c r="R8">
        <f t="shared" si="1"/>
        <v>106</v>
      </c>
      <c r="S8">
        <f t="shared" si="2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8309</v>
      </c>
      <c r="P9" t="s">
        <v>8310</v>
      </c>
      <c r="Q9" s="10">
        <f t="shared" si="0"/>
        <v>42516.047071759262</v>
      </c>
      <c r="R9">
        <f t="shared" si="1"/>
        <v>101</v>
      </c>
      <c r="S9">
        <f t="shared" si="2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8309</v>
      </c>
      <c r="P10" t="s">
        <v>8310</v>
      </c>
      <c r="Q10" s="10">
        <f t="shared" si="0"/>
        <v>42468.94458333333</v>
      </c>
      <c r="R10">
        <f t="shared" si="1"/>
        <v>100</v>
      </c>
      <c r="S10">
        <f t="shared" si="2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8309</v>
      </c>
      <c r="P11" t="s">
        <v>8310</v>
      </c>
      <c r="Q11" s="10">
        <f t="shared" si="0"/>
        <v>42447.103518518517</v>
      </c>
      <c r="R11">
        <f t="shared" si="1"/>
        <v>126</v>
      </c>
      <c r="S11">
        <f t="shared" si="2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8309</v>
      </c>
      <c r="P12" t="s">
        <v>8310</v>
      </c>
      <c r="Q12" s="10">
        <f t="shared" si="0"/>
        <v>41780.068043981482</v>
      </c>
      <c r="R12">
        <f t="shared" si="1"/>
        <v>101</v>
      </c>
      <c r="S12">
        <f t="shared" si="2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8309</v>
      </c>
      <c r="P13" t="s">
        <v>8310</v>
      </c>
      <c r="Q13" s="10">
        <f t="shared" si="0"/>
        <v>42572.778495370367</v>
      </c>
      <c r="R13">
        <f t="shared" si="1"/>
        <v>121</v>
      </c>
      <c r="S13">
        <f t="shared" si="2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8309</v>
      </c>
      <c r="P14" t="s">
        <v>8310</v>
      </c>
      <c r="Q14" s="10">
        <f t="shared" si="0"/>
        <v>41791.713252314818</v>
      </c>
      <c r="R14">
        <f t="shared" si="1"/>
        <v>165</v>
      </c>
      <c r="S14">
        <f t="shared" si="2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8309</v>
      </c>
      <c r="P15" t="s">
        <v>8310</v>
      </c>
      <c r="Q15" s="10">
        <f t="shared" si="0"/>
        <v>42508.677187499998</v>
      </c>
      <c r="R15">
        <f t="shared" si="1"/>
        <v>160</v>
      </c>
      <c r="S15">
        <f t="shared" si="2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8309</v>
      </c>
      <c r="P16" t="s">
        <v>8310</v>
      </c>
      <c r="Q16" s="10">
        <f t="shared" si="0"/>
        <v>41808.02648148148</v>
      </c>
      <c r="R16">
        <f t="shared" si="1"/>
        <v>101</v>
      </c>
      <c r="S16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8309</v>
      </c>
      <c r="P17" t="s">
        <v>8310</v>
      </c>
      <c r="Q17" s="10">
        <f t="shared" si="0"/>
        <v>42256.391875000001</v>
      </c>
      <c r="R17">
        <f t="shared" si="1"/>
        <v>107</v>
      </c>
      <c r="S17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8309</v>
      </c>
      <c r="P18" t="s">
        <v>8310</v>
      </c>
      <c r="Q18" s="10">
        <f t="shared" si="0"/>
        <v>41760.796423611115</v>
      </c>
      <c r="R18">
        <f t="shared" si="1"/>
        <v>100</v>
      </c>
      <c r="S18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8309</v>
      </c>
      <c r="P19" t="s">
        <v>8310</v>
      </c>
      <c r="Q19" s="10">
        <f t="shared" si="0"/>
        <v>41917.731736111113</v>
      </c>
      <c r="R19">
        <f t="shared" si="1"/>
        <v>101</v>
      </c>
      <c r="S19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8309</v>
      </c>
      <c r="P20" t="s">
        <v>8310</v>
      </c>
      <c r="Q20" s="10">
        <f t="shared" si="0"/>
        <v>41869.542314814818</v>
      </c>
      <c r="R20">
        <f t="shared" si="1"/>
        <v>106</v>
      </c>
      <c r="S20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8309</v>
      </c>
      <c r="P21" t="s">
        <v>8310</v>
      </c>
      <c r="Q21" s="10">
        <f t="shared" si="0"/>
        <v>42175.816365740742</v>
      </c>
      <c r="R21">
        <f t="shared" si="1"/>
        <v>145</v>
      </c>
      <c r="S21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8309</v>
      </c>
      <c r="P22" t="s">
        <v>8310</v>
      </c>
      <c r="Q22" s="10">
        <f t="shared" si="0"/>
        <v>42200.758240740746</v>
      </c>
      <c r="R22">
        <f t="shared" si="1"/>
        <v>100</v>
      </c>
      <c r="S22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8309</v>
      </c>
      <c r="P23" t="s">
        <v>8310</v>
      </c>
      <c r="Q23" s="10">
        <f t="shared" si="0"/>
        <v>41878.627187500002</v>
      </c>
      <c r="R23">
        <f t="shared" si="1"/>
        <v>109</v>
      </c>
      <c r="S23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8309</v>
      </c>
      <c r="P24" t="s">
        <v>8310</v>
      </c>
      <c r="Q24" s="10">
        <f t="shared" si="0"/>
        <v>41989.91134259259</v>
      </c>
      <c r="R24">
        <f t="shared" si="1"/>
        <v>117</v>
      </c>
      <c r="S24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8309</v>
      </c>
      <c r="P25" t="s">
        <v>8310</v>
      </c>
      <c r="Q25" s="10">
        <f t="shared" si="0"/>
        <v>42097.778946759259</v>
      </c>
      <c r="R25">
        <f t="shared" si="1"/>
        <v>119</v>
      </c>
      <c r="S25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8309</v>
      </c>
      <c r="P26" t="s">
        <v>8310</v>
      </c>
      <c r="Q26" s="10">
        <f t="shared" si="0"/>
        <v>42229.820173611108</v>
      </c>
      <c r="R26">
        <f t="shared" si="1"/>
        <v>109</v>
      </c>
      <c r="S26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8309</v>
      </c>
      <c r="P27" t="s">
        <v>8310</v>
      </c>
      <c r="Q27" s="10">
        <f t="shared" si="0"/>
        <v>42318.025011574078</v>
      </c>
      <c r="R27">
        <f t="shared" si="1"/>
        <v>133</v>
      </c>
      <c r="S27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8309</v>
      </c>
      <c r="P28" t="s">
        <v>8310</v>
      </c>
      <c r="Q28" s="10">
        <f t="shared" si="0"/>
        <v>41828.515555555554</v>
      </c>
      <c r="R28">
        <f t="shared" si="1"/>
        <v>155</v>
      </c>
      <c r="S28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8309</v>
      </c>
      <c r="P29" t="s">
        <v>8310</v>
      </c>
      <c r="Q29" s="10">
        <f t="shared" si="0"/>
        <v>41929.164733796293</v>
      </c>
      <c r="R29">
        <f t="shared" si="1"/>
        <v>112</v>
      </c>
      <c r="S29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8309</v>
      </c>
      <c r="P30" t="s">
        <v>8310</v>
      </c>
      <c r="Q30" s="10">
        <f t="shared" si="0"/>
        <v>42324.96393518518</v>
      </c>
      <c r="R30">
        <f t="shared" si="1"/>
        <v>100</v>
      </c>
      <c r="S30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8309</v>
      </c>
      <c r="P31" t="s">
        <v>8310</v>
      </c>
      <c r="Q31" s="10">
        <f t="shared" si="0"/>
        <v>41812.67324074074</v>
      </c>
      <c r="R31">
        <f t="shared" si="1"/>
        <v>123</v>
      </c>
      <c r="S31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8309</v>
      </c>
      <c r="P32" t="s">
        <v>8310</v>
      </c>
      <c r="Q32" s="10">
        <f t="shared" si="0"/>
        <v>41842.292997685188</v>
      </c>
      <c r="R32">
        <f t="shared" si="1"/>
        <v>101</v>
      </c>
      <c r="S32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8309</v>
      </c>
      <c r="P33" t="s">
        <v>8310</v>
      </c>
      <c r="Q33" s="10">
        <f t="shared" si="0"/>
        <v>42376.79206018518</v>
      </c>
      <c r="R33">
        <f t="shared" si="1"/>
        <v>100</v>
      </c>
      <c r="S33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8309</v>
      </c>
      <c r="P34" t="s">
        <v>8310</v>
      </c>
      <c r="Q34" s="10">
        <f t="shared" si="0"/>
        <v>42461.627511574072</v>
      </c>
      <c r="R34">
        <f t="shared" si="1"/>
        <v>100</v>
      </c>
      <c r="S34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8309</v>
      </c>
      <c r="P35" t="s">
        <v>8310</v>
      </c>
      <c r="Q35" s="10">
        <f t="shared" si="0"/>
        <v>42286.660891203705</v>
      </c>
      <c r="R35">
        <f t="shared" si="1"/>
        <v>102</v>
      </c>
      <c r="S35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8309</v>
      </c>
      <c r="P36" t="s">
        <v>8310</v>
      </c>
      <c r="Q36" s="10">
        <f t="shared" si="0"/>
        <v>41841.321770833332</v>
      </c>
      <c r="R36">
        <f t="shared" si="1"/>
        <v>130</v>
      </c>
      <c r="S36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8309</v>
      </c>
      <c r="P37" t="s">
        <v>8310</v>
      </c>
      <c r="Q37" s="10">
        <f t="shared" si="0"/>
        <v>42098.291828703703</v>
      </c>
      <c r="R37">
        <f t="shared" si="1"/>
        <v>167</v>
      </c>
      <c r="S37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8309</v>
      </c>
      <c r="P38" t="s">
        <v>8310</v>
      </c>
      <c r="Q38" s="10">
        <f t="shared" si="0"/>
        <v>42068.307002314818</v>
      </c>
      <c r="R38">
        <f t="shared" si="1"/>
        <v>142</v>
      </c>
      <c r="S38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8309</v>
      </c>
      <c r="P39" t="s">
        <v>8310</v>
      </c>
      <c r="Q39" s="10">
        <f t="shared" si="0"/>
        <v>42032.693043981482</v>
      </c>
      <c r="R39">
        <f t="shared" si="1"/>
        <v>183</v>
      </c>
      <c r="S39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8309</v>
      </c>
      <c r="P40" t="s">
        <v>8310</v>
      </c>
      <c r="Q40" s="10">
        <f t="shared" si="0"/>
        <v>41375.057222222218</v>
      </c>
      <c r="R40">
        <f t="shared" si="1"/>
        <v>110</v>
      </c>
      <c r="S40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8309</v>
      </c>
      <c r="P41" t="s">
        <v>8310</v>
      </c>
      <c r="Q41" s="10">
        <f t="shared" si="0"/>
        <v>41754.047083333331</v>
      </c>
      <c r="R41">
        <f t="shared" si="1"/>
        <v>131</v>
      </c>
      <c r="S41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8309</v>
      </c>
      <c r="P42" t="s">
        <v>8310</v>
      </c>
      <c r="Q42" s="10">
        <f t="shared" si="0"/>
        <v>41789.21398148148</v>
      </c>
      <c r="R42">
        <f t="shared" si="1"/>
        <v>101</v>
      </c>
      <c r="S42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8309</v>
      </c>
      <c r="P43" t="s">
        <v>8310</v>
      </c>
      <c r="Q43" s="10">
        <f t="shared" si="0"/>
        <v>41887.568912037037</v>
      </c>
      <c r="R43">
        <f t="shared" si="1"/>
        <v>100</v>
      </c>
      <c r="S43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8309</v>
      </c>
      <c r="P44" t="s">
        <v>8310</v>
      </c>
      <c r="Q44" s="10">
        <f t="shared" si="0"/>
        <v>41971.639189814814</v>
      </c>
      <c r="R44">
        <f t="shared" si="1"/>
        <v>142</v>
      </c>
      <c r="S44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8309</v>
      </c>
      <c r="P45" t="s">
        <v>8310</v>
      </c>
      <c r="Q45" s="10">
        <f t="shared" si="0"/>
        <v>41802.790347222224</v>
      </c>
      <c r="R45">
        <f t="shared" si="1"/>
        <v>309</v>
      </c>
      <c r="S45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8309</v>
      </c>
      <c r="P46" t="s">
        <v>8310</v>
      </c>
      <c r="Q46" s="10">
        <f t="shared" si="0"/>
        <v>41874.098807870374</v>
      </c>
      <c r="R46">
        <f t="shared" si="1"/>
        <v>100</v>
      </c>
      <c r="S46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8309</v>
      </c>
      <c r="P47" t="s">
        <v>8310</v>
      </c>
      <c r="Q47" s="10">
        <f t="shared" si="0"/>
        <v>42457.623923611114</v>
      </c>
      <c r="R47">
        <f t="shared" si="1"/>
        <v>120</v>
      </c>
      <c r="S47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8309</v>
      </c>
      <c r="P48" t="s">
        <v>8310</v>
      </c>
      <c r="Q48" s="10">
        <f t="shared" si="0"/>
        <v>42323.964976851858</v>
      </c>
      <c r="R48">
        <f t="shared" si="1"/>
        <v>104</v>
      </c>
      <c r="S48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8309</v>
      </c>
      <c r="P49" t="s">
        <v>8310</v>
      </c>
      <c r="Q49" s="10">
        <f t="shared" si="0"/>
        <v>41932.819525462961</v>
      </c>
      <c r="R49">
        <f t="shared" si="1"/>
        <v>108</v>
      </c>
      <c r="S49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8309</v>
      </c>
      <c r="P50" t="s">
        <v>8310</v>
      </c>
      <c r="Q50" s="10">
        <f t="shared" si="0"/>
        <v>42033.516898148147</v>
      </c>
      <c r="R50">
        <f t="shared" si="1"/>
        <v>108</v>
      </c>
      <c r="S50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8309</v>
      </c>
      <c r="P51" t="s">
        <v>8310</v>
      </c>
      <c r="Q51" s="10">
        <f t="shared" si="0"/>
        <v>42271.176446759258</v>
      </c>
      <c r="R51">
        <f t="shared" si="1"/>
        <v>100</v>
      </c>
      <c r="S51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8309</v>
      </c>
      <c r="P52" t="s">
        <v>8310</v>
      </c>
      <c r="Q52" s="10">
        <f t="shared" si="0"/>
        <v>41995.752986111111</v>
      </c>
      <c r="R52">
        <f t="shared" si="1"/>
        <v>100</v>
      </c>
      <c r="S52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8309</v>
      </c>
      <c r="P53" t="s">
        <v>8310</v>
      </c>
      <c r="Q53" s="10">
        <f t="shared" si="0"/>
        <v>42196.928668981483</v>
      </c>
      <c r="R53">
        <f t="shared" si="1"/>
        <v>128</v>
      </c>
      <c r="S53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8309</v>
      </c>
      <c r="P54" t="s">
        <v>8310</v>
      </c>
      <c r="Q54" s="10">
        <f t="shared" si="0"/>
        <v>41807.701921296299</v>
      </c>
      <c r="R54">
        <f t="shared" si="1"/>
        <v>116</v>
      </c>
      <c r="S54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8309</v>
      </c>
      <c r="P55" t="s">
        <v>8310</v>
      </c>
      <c r="Q55" s="10">
        <f t="shared" si="0"/>
        <v>41719.549131944441</v>
      </c>
      <c r="R55">
        <f t="shared" si="1"/>
        <v>110</v>
      </c>
      <c r="S55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8309</v>
      </c>
      <c r="P56" t="s">
        <v>8310</v>
      </c>
      <c r="Q56" s="10">
        <f t="shared" si="0"/>
        <v>42333.713206018518</v>
      </c>
      <c r="R56">
        <f t="shared" si="1"/>
        <v>101</v>
      </c>
      <c r="S56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8309</v>
      </c>
      <c r="P57" t="s">
        <v>8310</v>
      </c>
      <c r="Q57" s="10">
        <f t="shared" si="0"/>
        <v>42496.968935185185</v>
      </c>
      <c r="R57">
        <f t="shared" si="1"/>
        <v>129</v>
      </c>
      <c r="S57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8309</v>
      </c>
      <c r="P58" t="s">
        <v>8310</v>
      </c>
      <c r="Q58" s="10">
        <f t="shared" si="0"/>
        <v>42149.548888888887</v>
      </c>
      <c r="R58">
        <f t="shared" si="1"/>
        <v>107</v>
      </c>
      <c r="S58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8309</v>
      </c>
      <c r="P59" t="s">
        <v>8310</v>
      </c>
      <c r="Q59" s="10">
        <f t="shared" si="0"/>
        <v>42089.83289351852</v>
      </c>
      <c r="R59">
        <f t="shared" si="1"/>
        <v>102</v>
      </c>
      <c r="S59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8309</v>
      </c>
      <c r="P60" t="s">
        <v>8310</v>
      </c>
      <c r="Q60" s="10">
        <f t="shared" si="0"/>
        <v>41932.745046296295</v>
      </c>
      <c r="R60">
        <f t="shared" si="1"/>
        <v>103</v>
      </c>
      <c r="S60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8309</v>
      </c>
      <c r="P61" t="s">
        <v>8310</v>
      </c>
      <c r="Q61" s="10">
        <f t="shared" si="0"/>
        <v>42230.23583333334</v>
      </c>
      <c r="R61">
        <f t="shared" si="1"/>
        <v>100</v>
      </c>
      <c r="S61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8309</v>
      </c>
      <c r="P62" t="s">
        <v>8311</v>
      </c>
      <c r="Q62" s="10">
        <f t="shared" si="0"/>
        <v>41701.901817129627</v>
      </c>
      <c r="R62">
        <f t="shared" si="1"/>
        <v>103</v>
      </c>
      <c r="S62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8309</v>
      </c>
      <c r="P63" t="s">
        <v>8311</v>
      </c>
      <c r="Q63" s="10">
        <f t="shared" si="0"/>
        <v>41409.814317129632</v>
      </c>
      <c r="R63">
        <f t="shared" si="1"/>
        <v>148</v>
      </c>
      <c r="S63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8309</v>
      </c>
      <c r="P64" t="s">
        <v>8311</v>
      </c>
      <c r="Q64" s="10">
        <f t="shared" si="0"/>
        <v>41311.799513888887</v>
      </c>
      <c r="R64">
        <f t="shared" si="1"/>
        <v>155</v>
      </c>
      <c r="S64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8309</v>
      </c>
      <c r="P65" t="s">
        <v>8311</v>
      </c>
      <c r="Q65" s="10">
        <f t="shared" si="0"/>
        <v>41612.912187499998</v>
      </c>
      <c r="R65">
        <f t="shared" si="1"/>
        <v>114</v>
      </c>
      <c r="S65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8309</v>
      </c>
      <c r="P66" t="s">
        <v>8311</v>
      </c>
      <c r="Q66" s="10">
        <f t="shared" ref="Q66:Q129" si="3">(((J66/60)/60)/24)+DATE(1970,1,1)</f>
        <v>41433.01829861111</v>
      </c>
      <c r="R66">
        <f t="shared" ref="R66:R129" si="4">ROUND(E66/D66*100,0)</f>
        <v>173</v>
      </c>
      <c r="S66">
        <f t="shared" ref="S66:S129" si="5">YEAR(Q66)</f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8309</v>
      </c>
      <c r="P67" t="s">
        <v>8311</v>
      </c>
      <c r="Q67" s="10">
        <f t="shared" si="3"/>
        <v>41835.821226851855</v>
      </c>
      <c r="R67">
        <f t="shared" si="4"/>
        <v>108</v>
      </c>
      <c r="S67">
        <f t="shared" si="5"/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8309</v>
      </c>
      <c r="P68" t="s">
        <v>8311</v>
      </c>
      <c r="Q68" s="10">
        <f t="shared" si="3"/>
        <v>42539.849768518514</v>
      </c>
      <c r="R68">
        <f t="shared" si="4"/>
        <v>119</v>
      </c>
      <c r="S68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8309</v>
      </c>
      <c r="P69" t="s">
        <v>8311</v>
      </c>
      <c r="Q69" s="10">
        <f t="shared" si="3"/>
        <v>41075.583379629628</v>
      </c>
      <c r="R69">
        <f t="shared" si="4"/>
        <v>116</v>
      </c>
      <c r="S69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8309</v>
      </c>
      <c r="P70" t="s">
        <v>8311</v>
      </c>
      <c r="Q70" s="10">
        <f t="shared" si="3"/>
        <v>41663.569340277776</v>
      </c>
      <c r="R70">
        <f t="shared" si="4"/>
        <v>127</v>
      </c>
      <c r="S70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8309</v>
      </c>
      <c r="P71" t="s">
        <v>8311</v>
      </c>
      <c r="Q71" s="10">
        <f t="shared" si="3"/>
        <v>40786.187789351854</v>
      </c>
      <c r="R71">
        <f t="shared" si="4"/>
        <v>111</v>
      </c>
      <c r="S71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8309</v>
      </c>
      <c r="P72" t="s">
        <v>8311</v>
      </c>
      <c r="Q72" s="10">
        <f t="shared" si="3"/>
        <v>40730.896354166667</v>
      </c>
      <c r="R72">
        <f t="shared" si="4"/>
        <v>127</v>
      </c>
      <c r="S72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8309</v>
      </c>
      <c r="P73" t="s">
        <v>8311</v>
      </c>
      <c r="Q73" s="10">
        <f t="shared" si="3"/>
        <v>40997.271493055552</v>
      </c>
      <c r="R73">
        <f t="shared" si="4"/>
        <v>124</v>
      </c>
      <c r="S73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8309</v>
      </c>
      <c r="P74" t="s">
        <v>8311</v>
      </c>
      <c r="Q74" s="10">
        <f t="shared" si="3"/>
        <v>41208.010196759256</v>
      </c>
      <c r="R74">
        <f t="shared" si="4"/>
        <v>108</v>
      </c>
      <c r="S74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8309</v>
      </c>
      <c r="P75" t="s">
        <v>8311</v>
      </c>
      <c r="Q75" s="10">
        <f t="shared" si="3"/>
        <v>40587.75675925926</v>
      </c>
      <c r="R75">
        <f t="shared" si="4"/>
        <v>100</v>
      </c>
      <c r="S75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8309</v>
      </c>
      <c r="P76" t="s">
        <v>8311</v>
      </c>
      <c r="Q76" s="10">
        <f t="shared" si="3"/>
        <v>42360.487210648149</v>
      </c>
      <c r="R76">
        <f t="shared" si="4"/>
        <v>113</v>
      </c>
      <c r="S76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8309</v>
      </c>
      <c r="P77" t="s">
        <v>8311</v>
      </c>
      <c r="Q77" s="10">
        <f t="shared" si="3"/>
        <v>41357.209166666667</v>
      </c>
      <c r="R77">
        <f t="shared" si="4"/>
        <v>115</v>
      </c>
      <c r="S77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8309</v>
      </c>
      <c r="P78" t="s">
        <v>8311</v>
      </c>
      <c r="Q78" s="10">
        <f t="shared" si="3"/>
        <v>40844.691643518519</v>
      </c>
      <c r="R78">
        <f t="shared" si="4"/>
        <v>153</v>
      </c>
      <c r="S78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8309</v>
      </c>
      <c r="P79" t="s">
        <v>8311</v>
      </c>
      <c r="Q79" s="10">
        <f t="shared" si="3"/>
        <v>40997.144872685189</v>
      </c>
      <c r="R79">
        <f t="shared" si="4"/>
        <v>393</v>
      </c>
      <c r="S79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8309</v>
      </c>
      <c r="P80" t="s">
        <v>8311</v>
      </c>
      <c r="Q80" s="10">
        <f t="shared" si="3"/>
        <v>42604.730567129634</v>
      </c>
      <c r="R80">
        <f t="shared" si="4"/>
        <v>2702</v>
      </c>
      <c r="S80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8309</v>
      </c>
      <c r="P81" t="s">
        <v>8311</v>
      </c>
      <c r="Q81" s="10">
        <f t="shared" si="3"/>
        <v>41724.776539351849</v>
      </c>
      <c r="R81">
        <f t="shared" si="4"/>
        <v>127</v>
      </c>
      <c r="S81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8309</v>
      </c>
      <c r="P82" t="s">
        <v>8311</v>
      </c>
      <c r="Q82" s="10">
        <f t="shared" si="3"/>
        <v>41583.083981481483</v>
      </c>
      <c r="R82">
        <f t="shared" si="4"/>
        <v>107</v>
      </c>
      <c r="S82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8309</v>
      </c>
      <c r="P83" t="s">
        <v>8311</v>
      </c>
      <c r="Q83" s="10">
        <f t="shared" si="3"/>
        <v>41100.158877314818</v>
      </c>
      <c r="R83">
        <f t="shared" si="4"/>
        <v>198</v>
      </c>
      <c r="S83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8309</v>
      </c>
      <c r="P84" t="s">
        <v>8311</v>
      </c>
      <c r="Q84" s="10">
        <f t="shared" si="3"/>
        <v>40795.820150462961</v>
      </c>
      <c r="R84">
        <f t="shared" si="4"/>
        <v>100</v>
      </c>
      <c r="S84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8309</v>
      </c>
      <c r="P85" t="s">
        <v>8311</v>
      </c>
      <c r="Q85" s="10">
        <f t="shared" si="3"/>
        <v>42042.615613425922</v>
      </c>
      <c r="R85">
        <f t="shared" si="4"/>
        <v>103</v>
      </c>
      <c r="S85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8309</v>
      </c>
      <c r="P86" t="s">
        <v>8311</v>
      </c>
      <c r="Q86" s="10">
        <f t="shared" si="3"/>
        <v>40648.757939814815</v>
      </c>
      <c r="R86">
        <f t="shared" si="4"/>
        <v>100</v>
      </c>
      <c r="S86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8309</v>
      </c>
      <c r="P87" t="s">
        <v>8311</v>
      </c>
      <c r="Q87" s="10">
        <f t="shared" si="3"/>
        <v>40779.125428240739</v>
      </c>
      <c r="R87">
        <f t="shared" si="4"/>
        <v>126</v>
      </c>
      <c r="S87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8309</v>
      </c>
      <c r="P88" t="s">
        <v>8311</v>
      </c>
      <c r="Q88" s="10">
        <f t="shared" si="3"/>
        <v>42291.556076388893</v>
      </c>
      <c r="R88">
        <f t="shared" si="4"/>
        <v>106</v>
      </c>
      <c r="S88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8309</v>
      </c>
      <c r="P89" t="s">
        <v>8311</v>
      </c>
      <c r="Q89" s="10">
        <f t="shared" si="3"/>
        <v>40322.53938657407</v>
      </c>
      <c r="R89">
        <f t="shared" si="4"/>
        <v>105</v>
      </c>
      <c r="S89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8309</v>
      </c>
      <c r="P90" t="s">
        <v>8311</v>
      </c>
      <c r="Q90" s="10">
        <f t="shared" si="3"/>
        <v>41786.65892361111</v>
      </c>
      <c r="R90">
        <f t="shared" si="4"/>
        <v>103</v>
      </c>
      <c r="S90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8309</v>
      </c>
      <c r="P91" t="s">
        <v>8311</v>
      </c>
      <c r="Q91" s="10">
        <f t="shared" si="3"/>
        <v>41402.752222222225</v>
      </c>
      <c r="R91">
        <f t="shared" si="4"/>
        <v>115</v>
      </c>
      <c r="S91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8309</v>
      </c>
      <c r="P92" t="s">
        <v>8311</v>
      </c>
      <c r="Q92" s="10">
        <f t="shared" si="3"/>
        <v>40706.297442129631</v>
      </c>
      <c r="R92">
        <f t="shared" si="4"/>
        <v>100</v>
      </c>
      <c r="S92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8309</v>
      </c>
      <c r="P93" t="s">
        <v>8311</v>
      </c>
      <c r="Q93" s="10">
        <f t="shared" si="3"/>
        <v>40619.402361111112</v>
      </c>
      <c r="R93">
        <f t="shared" si="4"/>
        <v>120</v>
      </c>
      <c r="S93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8309</v>
      </c>
      <c r="P94" t="s">
        <v>8311</v>
      </c>
      <c r="Q94" s="10">
        <f t="shared" si="3"/>
        <v>42721.198877314819</v>
      </c>
      <c r="R94">
        <f t="shared" si="4"/>
        <v>105</v>
      </c>
      <c r="S94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8309</v>
      </c>
      <c r="P95" t="s">
        <v>8311</v>
      </c>
      <c r="Q95" s="10">
        <f t="shared" si="3"/>
        <v>41065.858067129629</v>
      </c>
      <c r="R95">
        <f t="shared" si="4"/>
        <v>111</v>
      </c>
      <c r="S95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8309</v>
      </c>
      <c r="P96" t="s">
        <v>8311</v>
      </c>
      <c r="Q96" s="10">
        <f t="shared" si="3"/>
        <v>41716.717847222222</v>
      </c>
      <c r="R96">
        <f t="shared" si="4"/>
        <v>104</v>
      </c>
      <c r="S96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8309</v>
      </c>
      <c r="P97" t="s">
        <v>8311</v>
      </c>
      <c r="Q97" s="10">
        <f t="shared" si="3"/>
        <v>40935.005104166667</v>
      </c>
      <c r="R97">
        <f t="shared" si="4"/>
        <v>131</v>
      </c>
      <c r="S97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8309</v>
      </c>
      <c r="P98" t="s">
        <v>8311</v>
      </c>
      <c r="Q98" s="10">
        <f t="shared" si="3"/>
        <v>40324.662511574075</v>
      </c>
      <c r="R98">
        <f t="shared" si="4"/>
        <v>115</v>
      </c>
      <c r="S98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8309</v>
      </c>
      <c r="P99" t="s">
        <v>8311</v>
      </c>
      <c r="Q99" s="10">
        <f t="shared" si="3"/>
        <v>40706.135208333333</v>
      </c>
      <c r="R99">
        <f t="shared" si="4"/>
        <v>106</v>
      </c>
      <c r="S99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8309</v>
      </c>
      <c r="P100" t="s">
        <v>8311</v>
      </c>
      <c r="Q100" s="10">
        <f t="shared" si="3"/>
        <v>41214.79483796296</v>
      </c>
      <c r="R100">
        <f t="shared" si="4"/>
        <v>106</v>
      </c>
      <c r="S100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8309</v>
      </c>
      <c r="P101" t="s">
        <v>8311</v>
      </c>
      <c r="Q101" s="10">
        <f t="shared" si="3"/>
        <v>41631.902766203704</v>
      </c>
      <c r="R101">
        <f t="shared" si="4"/>
        <v>106</v>
      </c>
      <c r="S101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8309</v>
      </c>
      <c r="P102" t="s">
        <v>8311</v>
      </c>
      <c r="Q102" s="10">
        <f t="shared" si="3"/>
        <v>41197.753310185188</v>
      </c>
      <c r="R102">
        <f t="shared" si="4"/>
        <v>100</v>
      </c>
      <c r="S102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8309</v>
      </c>
      <c r="P103" t="s">
        <v>8311</v>
      </c>
      <c r="Q103" s="10">
        <f t="shared" si="3"/>
        <v>41274.776736111111</v>
      </c>
      <c r="R103">
        <f t="shared" si="4"/>
        <v>100</v>
      </c>
      <c r="S103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8309</v>
      </c>
      <c r="P104" t="s">
        <v>8311</v>
      </c>
      <c r="Q104" s="10">
        <f t="shared" si="3"/>
        <v>40505.131168981483</v>
      </c>
      <c r="R104">
        <f t="shared" si="4"/>
        <v>128</v>
      </c>
      <c r="S104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8309</v>
      </c>
      <c r="P105" t="s">
        <v>8311</v>
      </c>
      <c r="Q105" s="10">
        <f t="shared" si="3"/>
        <v>41682.805902777778</v>
      </c>
      <c r="R105">
        <f t="shared" si="4"/>
        <v>105</v>
      </c>
      <c r="S105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8309</v>
      </c>
      <c r="P106" t="s">
        <v>8311</v>
      </c>
      <c r="Q106" s="10">
        <f t="shared" si="3"/>
        <v>40612.695208333331</v>
      </c>
      <c r="R106">
        <f t="shared" si="4"/>
        <v>120</v>
      </c>
      <c r="S106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8309</v>
      </c>
      <c r="P107" t="s">
        <v>8311</v>
      </c>
      <c r="Q107" s="10">
        <f t="shared" si="3"/>
        <v>42485.724768518514</v>
      </c>
      <c r="R107">
        <f t="shared" si="4"/>
        <v>107</v>
      </c>
      <c r="S107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8309</v>
      </c>
      <c r="P108" t="s">
        <v>8311</v>
      </c>
      <c r="Q108" s="10">
        <f t="shared" si="3"/>
        <v>40987.776631944449</v>
      </c>
      <c r="R108">
        <f t="shared" si="4"/>
        <v>101</v>
      </c>
      <c r="S108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8309</v>
      </c>
      <c r="P109" t="s">
        <v>8311</v>
      </c>
      <c r="Q109" s="10">
        <f t="shared" si="3"/>
        <v>40635.982488425929</v>
      </c>
      <c r="R109">
        <f t="shared" si="4"/>
        <v>102</v>
      </c>
      <c r="S109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8309</v>
      </c>
      <c r="P110" t="s">
        <v>8311</v>
      </c>
      <c r="Q110" s="10">
        <f t="shared" si="3"/>
        <v>41365.613078703704</v>
      </c>
      <c r="R110">
        <f t="shared" si="4"/>
        <v>247</v>
      </c>
      <c r="S110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8309</v>
      </c>
      <c r="P111" t="s">
        <v>8311</v>
      </c>
      <c r="Q111" s="10">
        <f t="shared" si="3"/>
        <v>40570.025810185187</v>
      </c>
      <c r="R111">
        <f t="shared" si="4"/>
        <v>220</v>
      </c>
      <c r="S111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8309</v>
      </c>
      <c r="P112" t="s">
        <v>8311</v>
      </c>
      <c r="Q112" s="10">
        <f t="shared" si="3"/>
        <v>41557.949687500004</v>
      </c>
      <c r="R112">
        <f t="shared" si="4"/>
        <v>131</v>
      </c>
      <c r="S112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8309</v>
      </c>
      <c r="P113" t="s">
        <v>8311</v>
      </c>
      <c r="Q113" s="10">
        <f t="shared" si="3"/>
        <v>42125.333182870367</v>
      </c>
      <c r="R113">
        <f t="shared" si="4"/>
        <v>155</v>
      </c>
      <c r="S113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8309</v>
      </c>
      <c r="P114" t="s">
        <v>8311</v>
      </c>
      <c r="Q114" s="10">
        <f t="shared" si="3"/>
        <v>41718.043032407404</v>
      </c>
      <c r="R114">
        <f t="shared" si="4"/>
        <v>104</v>
      </c>
      <c r="S114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8309</v>
      </c>
      <c r="P115" t="s">
        <v>8311</v>
      </c>
      <c r="Q115" s="10">
        <f t="shared" si="3"/>
        <v>40753.758425925924</v>
      </c>
      <c r="R115">
        <f t="shared" si="4"/>
        <v>141</v>
      </c>
      <c r="S115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8309</v>
      </c>
      <c r="P116" t="s">
        <v>8311</v>
      </c>
      <c r="Q116" s="10">
        <f t="shared" si="3"/>
        <v>40861.27416666667</v>
      </c>
      <c r="R116">
        <f t="shared" si="4"/>
        <v>103</v>
      </c>
      <c r="S116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8309</v>
      </c>
      <c r="P117" t="s">
        <v>8311</v>
      </c>
      <c r="Q117" s="10">
        <f t="shared" si="3"/>
        <v>40918.738935185182</v>
      </c>
      <c r="R117">
        <f t="shared" si="4"/>
        <v>140</v>
      </c>
      <c r="S117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8309</v>
      </c>
      <c r="P118" t="s">
        <v>8311</v>
      </c>
      <c r="Q118" s="10">
        <f t="shared" si="3"/>
        <v>40595.497164351851</v>
      </c>
      <c r="R118">
        <f t="shared" si="4"/>
        <v>114</v>
      </c>
      <c r="S118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8309</v>
      </c>
      <c r="P119" t="s">
        <v>8311</v>
      </c>
      <c r="Q119" s="10">
        <f t="shared" si="3"/>
        <v>40248.834999999999</v>
      </c>
      <c r="R119">
        <f t="shared" si="4"/>
        <v>100</v>
      </c>
      <c r="S119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8309</v>
      </c>
      <c r="P120" t="s">
        <v>8311</v>
      </c>
      <c r="Q120" s="10">
        <f t="shared" si="3"/>
        <v>40723.053657407407</v>
      </c>
      <c r="R120">
        <f t="shared" si="4"/>
        <v>113</v>
      </c>
      <c r="S120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8309</v>
      </c>
      <c r="P121" t="s">
        <v>8311</v>
      </c>
      <c r="Q121" s="10">
        <f t="shared" si="3"/>
        <v>40739.069282407407</v>
      </c>
      <c r="R121">
        <f t="shared" si="4"/>
        <v>105</v>
      </c>
      <c r="S121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8309</v>
      </c>
      <c r="P122" t="s">
        <v>8312</v>
      </c>
      <c r="Q122" s="10">
        <f t="shared" si="3"/>
        <v>42616.049849537041</v>
      </c>
      <c r="R122">
        <f t="shared" si="4"/>
        <v>0</v>
      </c>
      <c r="S122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8309</v>
      </c>
      <c r="P123" t="s">
        <v>8312</v>
      </c>
      <c r="Q123" s="10">
        <f t="shared" si="3"/>
        <v>42096.704976851848</v>
      </c>
      <c r="R123">
        <f t="shared" si="4"/>
        <v>0</v>
      </c>
      <c r="S123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8309</v>
      </c>
      <c r="P124" t="s">
        <v>8312</v>
      </c>
      <c r="Q124" s="10">
        <f t="shared" si="3"/>
        <v>42593.431793981479</v>
      </c>
      <c r="R124">
        <f t="shared" si="4"/>
        <v>0</v>
      </c>
      <c r="S124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8309</v>
      </c>
      <c r="P125" t="s">
        <v>8312</v>
      </c>
      <c r="Q125" s="10">
        <f t="shared" si="3"/>
        <v>41904.781990740739</v>
      </c>
      <c r="R125">
        <f t="shared" si="4"/>
        <v>0</v>
      </c>
      <c r="S125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8309</v>
      </c>
      <c r="P126" t="s">
        <v>8312</v>
      </c>
      <c r="Q126" s="10">
        <f t="shared" si="3"/>
        <v>42114.928726851853</v>
      </c>
      <c r="R126">
        <f t="shared" si="4"/>
        <v>0</v>
      </c>
      <c r="S126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8309</v>
      </c>
      <c r="P127" t="s">
        <v>8312</v>
      </c>
      <c r="Q127" s="10">
        <f t="shared" si="3"/>
        <v>42709.993981481486</v>
      </c>
      <c r="R127">
        <f t="shared" si="4"/>
        <v>14</v>
      </c>
      <c r="S127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8309</v>
      </c>
      <c r="P128" t="s">
        <v>8312</v>
      </c>
      <c r="Q128" s="10">
        <f t="shared" si="3"/>
        <v>42135.589548611111</v>
      </c>
      <c r="R128">
        <f t="shared" si="4"/>
        <v>6</v>
      </c>
      <c r="S128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8309</v>
      </c>
      <c r="P129" t="s">
        <v>8312</v>
      </c>
      <c r="Q129" s="10">
        <f t="shared" si="3"/>
        <v>42067.62431712963</v>
      </c>
      <c r="R129">
        <f t="shared" si="4"/>
        <v>2</v>
      </c>
      <c r="S129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8309</v>
      </c>
      <c r="P130" t="s">
        <v>8312</v>
      </c>
      <c r="Q130" s="10">
        <f t="shared" ref="Q130:Q193" si="6">(((J130/60)/60)/24)+DATE(1970,1,1)</f>
        <v>42628.22792824074</v>
      </c>
      <c r="R130">
        <f t="shared" ref="R130:R193" si="7">ROUND(E130/D130*100,0)</f>
        <v>2</v>
      </c>
      <c r="S130">
        <f t="shared" ref="S130:S193" si="8">YEAR(Q130)</f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8309</v>
      </c>
      <c r="P131" t="s">
        <v>8312</v>
      </c>
      <c r="Q131" s="10">
        <f t="shared" si="6"/>
        <v>41882.937303240738</v>
      </c>
      <c r="R131">
        <f t="shared" si="7"/>
        <v>0</v>
      </c>
      <c r="S131">
        <f t="shared" si="8"/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8309</v>
      </c>
      <c r="P132" t="s">
        <v>8312</v>
      </c>
      <c r="Q132" s="10">
        <f t="shared" si="6"/>
        <v>41778.915416666663</v>
      </c>
      <c r="R132">
        <f t="shared" si="7"/>
        <v>0</v>
      </c>
      <c r="S132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8309</v>
      </c>
      <c r="P133" t="s">
        <v>8312</v>
      </c>
      <c r="Q133" s="10">
        <f t="shared" si="6"/>
        <v>42541.837511574078</v>
      </c>
      <c r="R133">
        <f t="shared" si="7"/>
        <v>0</v>
      </c>
      <c r="S133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8309</v>
      </c>
      <c r="P134" t="s">
        <v>8312</v>
      </c>
      <c r="Q134" s="10">
        <f t="shared" si="6"/>
        <v>41905.812581018516</v>
      </c>
      <c r="R134">
        <f t="shared" si="7"/>
        <v>10</v>
      </c>
      <c r="S134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8309</v>
      </c>
      <c r="P135" t="s">
        <v>8312</v>
      </c>
      <c r="Q135" s="10">
        <f t="shared" si="6"/>
        <v>42491.80768518518</v>
      </c>
      <c r="R135">
        <f t="shared" si="7"/>
        <v>0</v>
      </c>
      <c r="S135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8309</v>
      </c>
      <c r="P136" t="s">
        <v>8312</v>
      </c>
      <c r="Q136" s="10">
        <f t="shared" si="6"/>
        <v>42221.909930555557</v>
      </c>
      <c r="R136">
        <f t="shared" si="7"/>
        <v>0</v>
      </c>
      <c r="S136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8309</v>
      </c>
      <c r="P137" t="s">
        <v>8312</v>
      </c>
      <c r="Q137" s="10">
        <f t="shared" si="6"/>
        <v>41788.381909722222</v>
      </c>
      <c r="R137">
        <f t="shared" si="7"/>
        <v>13</v>
      </c>
      <c r="S137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8309</v>
      </c>
      <c r="P138" t="s">
        <v>8312</v>
      </c>
      <c r="Q138" s="10">
        <f t="shared" si="6"/>
        <v>42096.410115740742</v>
      </c>
      <c r="R138">
        <f t="shared" si="7"/>
        <v>0</v>
      </c>
      <c r="S138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8309</v>
      </c>
      <c r="P139" t="s">
        <v>8312</v>
      </c>
      <c r="Q139" s="10">
        <f t="shared" si="6"/>
        <v>42239.573993055557</v>
      </c>
      <c r="R139">
        <f t="shared" si="7"/>
        <v>0</v>
      </c>
      <c r="S139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8309</v>
      </c>
      <c r="P140" t="s">
        <v>8312</v>
      </c>
      <c r="Q140" s="10">
        <f t="shared" si="6"/>
        <v>42186.257418981477</v>
      </c>
      <c r="R140">
        <f t="shared" si="7"/>
        <v>3</v>
      </c>
      <c r="S140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8309</v>
      </c>
      <c r="P141" t="s">
        <v>8312</v>
      </c>
      <c r="Q141" s="10">
        <f t="shared" si="6"/>
        <v>42187.920972222222</v>
      </c>
      <c r="R141">
        <f t="shared" si="7"/>
        <v>100</v>
      </c>
      <c r="S141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8309</v>
      </c>
      <c r="P142" t="s">
        <v>8312</v>
      </c>
      <c r="Q142" s="10">
        <f t="shared" si="6"/>
        <v>42053.198287037041</v>
      </c>
      <c r="R142">
        <f t="shared" si="7"/>
        <v>0</v>
      </c>
      <c r="S142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8309</v>
      </c>
      <c r="P143" t="s">
        <v>8312</v>
      </c>
      <c r="Q143" s="10">
        <f t="shared" si="6"/>
        <v>42110.153043981481</v>
      </c>
      <c r="R143">
        <f t="shared" si="7"/>
        <v>11</v>
      </c>
      <c r="S143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8309</v>
      </c>
      <c r="P144" t="s">
        <v>8312</v>
      </c>
      <c r="Q144" s="10">
        <f t="shared" si="6"/>
        <v>41938.893263888887</v>
      </c>
      <c r="R144">
        <f t="shared" si="7"/>
        <v>0</v>
      </c>
      <c r="S144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8309</v>
      </c>
      <c r="P145" t="s">
        <v>8312</v>
      </c>
      <c r="Q145" s="10">
        <f t="shared" si="6"/>
        <v>42559.064143518524</v>
      </c>
      <c r="R145">
        <f t="shared" si="7"/>
        <v>0</v>
      </c>
      <c r="S145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8309</v>
      </c>
      <c r="P146" t="s">
        <v>8312</v>
      </c>
      <c r="Q146" s="10">
        <f t="shared" si="6"/>
        <v>42047.762407407412</v>
      </c>
      <c r="R146">
        <f t="shared" si="7"/>
        <v>28</v>
      </c>
      <c r="S146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8309</v>
      </c>
      <c r="P147" t="s">
        <v>8312</v>
      </c>
      <c r="Q147" s="10">
        <f t="shared" si="6"/>
        <v>42200.542268518519</v>
      </c>
      <c r="R147">
        <f t="shared" si="7"/>
        <v>8</v>
      </c>
      <c r="S147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8309</v>
      </c>
      <c r="P148" t="s">
        <v>8312</v>
      </c>
      <c r="Q148" s="10">
        <f t="shared" si="6"/>
        <v>42693.016180555554</v>
      </c>
      <c r="R148">
        <f t="shared" si="7"/>
        <v>1</v>
      </c>
      <c r="S148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8309</v>
      </c>
      <c r="P149" t="s">
        <v>8312</v>
      </c>
      <c r="Q149" s="10">
        <f t="shared" si="6"/>
        <v>41969.767824074079</v>
      </c>
      <c r="R149">
        <f t="shared" si="7"/>
        <v>0</v>
      </c>
      <c r="S149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8309</v>
      </c>
      <c r="P150" t="s">
        <v>8312</v>
      </c>
      <c r="Q150" s="10">
        <f t="shared" si="6"/>
        <v>42397.281666666662</v>
      </c>
      <c r="R150">
        <f t="shared" si="7"/>
        <v>0</v>
      </c>
      <c r="S150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8309</v>
      </c>
      <c r="P151" t="s">
        <v>8312</v>
      </c>
      <c r="Q151" s="10">
        <f t="shared" si="6"/>
        <v>41968.172106481477</v>
      </c>
      <c r="R151">
        <f t="shared" si="7"/>
        <v>1</v>
      </c>
      <c r="S151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8309</v>
      </c>
      <c r="P152" t="s">
        <v>8312</v>
      </c>
      <c r="Q152" s="10">
        <f t="shared" si="6"/>
        <v>42090.161828703705</v>
      </c>
      <c r="R152">
        <f t="shared" si="7"/>
        <v>23</v>
      </c>
      <c r="S152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8309</v>
      </c>
      <c r="P153" t="s">
        <v>8312</v>
      </c>
      <c r="Q153" s="10">
        <f t="shared" si="6"/>
        <v>42113.550821759258</v>
      </c>
      <c r="R153">
        <f t="shared" si="7"/>
        <v>0</v>
      </c>
      <c r="S153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8309</v>
      </c>
      <c r="P154" t="s">
        <v>8312</v>
      </c>
      <c r="Q154" s="10">
        <f t="shared" si="6"/>
        <v>41875.077546296299</v>
      </c>
      <c r="R154">
        <f t="shared" si="7"/>
        <v>0</v>
      </c>
      <c r="S154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8309</v>
      </c>
      <c r="P155" t="s">
        <v>8312</v>
      </c>
      <c r="Q155" s="10">
        <f t="shared" si="6"/>
        <v>41933.586157407408</v>
      </c>
      <c r="R155">
        <f t="shared" si="7"/>
        <v>1</v>
      </c>
      <c r="S155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8309</v>
      </c>
      <c r="P156" t="s">
        <v>8312</v>
      </c>
      <c r="Q156" s="10">
        <f t="shared" si="6"/>
        <v>42115.547395833331</v>
      </c>
      <c r="R156">
        <f t="shared" si="7"/>
        <v>3</v>
      </c>
      <c r="S156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8309</v>
      </c>
      <c r="P157" t="s">
        <v>8312</v>
      </c>
      <c r="Q157" s="10">
        <f t="shared" si="6"/>
        <v>42168.559432870374</v>
      </c>
      <c r="R157">
        <f t="shared" si="7"/>
        <v>0</v>
      </c>
      <c r="S157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8309</v>
      </c>
      <c r="P158" t="s">
        <v>8312</v>
      </c>
      <c r="Q158" s="10">
        <f t="shared" si="6"/>
        <v>41794.124953703707</v>
      </c>
      <c r="R158">
        <f t="shared" si="7"/>
        <v>5</v>
      </c>
      <c r="S158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8309</v>
      </c>
      <c r="P159" t="s">
        <v>8312</v>
      </c>
      <c r="Q159" s="10">
        <f t="shared" si="6"/>
        <v>42396.911712962959</v>
      </c>
      <c r="R159">
        <f t="shared" si="7"/>
        <v>0</v>
      </c>
      <c r="S159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8309</v>
      </c>
      <c r="P160" t="s">
        <v>8312</v>
      </c>
      <c r="Q160" s="10">
        <f t="shared" si="6"/>
        <v>41904.07671296296</v>
      </c>
      <c r="R160">
        <f t="shared" si="7"/>
        <v>0</v>
      </c>
      <c r="S160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8309</v>
      </c>
      <c r="P161" t="s">
        <v>8312</v>
      </c>
      <c r="Q161" s="10">
        <f t="shared" si="6"/>
        <v>42514.434548611112</v>
      </c>
      <c r="R161">
        <f t="shared" si="7"/>
        <v>0</v>
      </c>
      <c r="S161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8309</v>
      </c>
      <c r="P162" t="s">
        <v>8313</v>
      </c>
      <c r="Q162" s="10">
        <f t="shared" si="6"/>
        <v>42171.913090277783</v>
      </c>
      <c r="R162">
        <f t="shared" si="7"/>
        <v>0</v>
      </c>
      <c r="S162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8309</v>
      </c>
      <c r="P163" t="s">
        <v>8313</v>
      </c>
      <c r="Q163" s="10">
        <f t="shared" si="6"/>
        <v>41792.687442129631</v>
      </c>
      <c r="R163">
        <f t="shared" si="7"/>
        <v>0</v>
      </c>
      <c r="S163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8309</v>
      </c>
      <c r="P164" t="s">
        <v>8313</v>
      </c>
      <c r="Q164" s="10">
        <f t="shared" si="6"/>
        <v>41835.126805555556</v>
      </c>
      <c r="R164">
        <f t="shared" si="7"/>
        <v>16</v>
      </c>
      <c r="S164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8309</v>
      </c>
      <c r="P165" t="s">
        <v>8313</v>
      </c>
      <c r="Q165" s="10">
        <f t="shared" si="6"/>
        <v>42243.961273148147</v>
      </c>
      <c r="R165">
        <f t="shared" si="7"/>
        <v>0</v>
      </c>
      <c r="S165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8309</v>
      </c>
      <c r="P166" t="s">
        <v>8313</v>
      </c>
      <c r="Q166" s="10">
        <f t="shared" si="6"/>
        <v>41841.762743055559</v>
      </c>
      <c r="R166">
        <f t="shared" si="7"/>
        <v>1</v>
      </c>
      <c r="S166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8309</v>
      </c>
      <c r="P167" t="s">
        <v>8313</v>
      </c>
      <c r="Q167" s="10">
        <f t="shared" si="6"/>
        <v>42351.658842592587</v>
      </c>
      <c r="R167">
        <f t="shared" si="7"/>
        <v>0</v>
      </c>
      <c r="S167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8309</v>
      </c>
      <c r="P168" t="s">
        <v>8313</v>
      </c>
      <c r="Q168" s="10">
        <f t="shared" si="6"/>
        <v>42721.075949074075</v>
      </c>
      <c r="R168">
        <f t="shared" si="7"/>
        <v>60</v>
      </c>
      <c r="S168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8309</v>
      </c>
      <c r="P169" t="s">
        <v>8313</v>
      </c>
      <c r="Q169" s="10">
        <f t="shared" si="6"/>
        <v>42160.927488425921</v>
      </c>
      <c r="R169">
        <f t="shared" si="7"/>
        <v>0</v>
      </c>
      <c r="S169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8309</v>
      </c>
      <c r="P170" t="s">
        <v>8313</v>
      </c>
      <c r="Q170" s="10">
        <f t="shared" si="6"/>
        <v>42052.83530092593</v>
      </c>
      <c r="R170">
        <f t="shared" si="7"/>
        <v>4</v>
      </c>
      <c r="S170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8309</v>
      </c>
      <c r="P171" t="s">
        <v>8313</v>
      </c>
      <c r="Q171" s="10">
        <f t="shared" si="6"/>
        <v>41900.505312499998</v>
      </c>
      <c r="R171">
        <f t="shared" si="7"/>
        <v>22</v>
      </c>
      <c r="S171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8309</v>
      </c>
      <c r="P172" t="s">
        <v>8313</v>
      </c>
      <c r="Q172" s="10">
        <f t="shared" si="6"/>
        <v>42216.977812500001</v>
      </c>
      <c r="R172">
        <f t="shared" si="7"/>
        <v>3</v>
      </c>
      <c r="S172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8309</v>
      </c>
      <c r="P173" t="s">
        <v>8313</v>
      </c>
      <c r="Q173" s="10">
        <f t="shared" si="6"/>
        <v>42534.180717592593</v>
      </c>
      <c r="R173">
        <f t="shared" si="7"/>
        <v>0</v>
      </c>
      <c r="S173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8309</v>
      </c>
      <c r="P174" t="s">
        <v>8313</v>
      </c>
      <c r="Q174" s="10">
        <f t="shared" si="6"/>
        <v>42047.394942129627</v>
      </c>
      <c r="R174">
        <f t="shared" si="7"/>
        <v>0</v>
      </c>
      <c r="S174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8309</v>
      </c>
      <c r="P175" t="s">
        <v>8313</v>
      </c>
      <c r="Q175" s="10">
        <f t="shared" si="6"/>
        <v>42033.573009259257</v>
      </c>
      <c r="R175">
        <f t="shared" si="7"/>
        <v>0</v>
      </c>
      <c r="S175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8309</v>
      </c>
      <c r="P176" t="s">
        <v>8313</v>
      </c>
      <c r="Q176" s="10">
        <f t="shared" si="6"/>
        <v>42072.758981481486</v>
      </c>
      <c r="R176">
        <f t="shared" si="7"/>
        <v>0</v>
      </c>
      <c r="S176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8309</v>
      </c>
      <c r="P177" t="s">
        <v>8313</v>
      </c>
      <c r="Q177" s="10">
        <f t="shared" si="6"/>
        <v>41855.777905092589</v>
      </c>
      <c r="R177">
        <f t="shared" si="7"/>
        <v>6</v>
      </c>
      <c r="S177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8309</v>
      </c>
      <c r="P178" t="s">
        <v>8313</v>
      </c>
      <c r="Q178" s="10">
        <f t="shared" si="6"/>
        <v>42191.824062500003</v>
      </c>
      <c r="R178">
        <f t="shared" si="7"/>
        <v>0</v>
      </c>
      <c r="S178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8309</v>
      </c>
      <c r="P179" t="s">
        <v>8313</v>
      </c>
      <c r="Q179" s="10">
        <f t="shared" si="6"/>
        <v>42070.047754629632</v>
      </c>
      <c r="R179">
        <f t="shared" si="7"/>
        <v>40</v>
      </c>
      <c r="S179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8309</v>
      </c>
      <c r="P180" t="s">
        <v>8313</v>
      </c>
      <c r="Q180" s="10">
        <f t="shared" si="6"/>
        <v>42304.955381944441</v>
      </c>
      <c r="R180">
        <f t="shared" si="7"/>
        <v>0</v>
      </c>
      <c r="S180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8309</v>
      </c>
      <c r="P181" t="s">
        <v>8313</v>
      </c>
      <c r="Q181" s="10">
        <f t="shared" si="6"/>
        <v>42403.080497685187</v>
      </c>
      <c r="R181">
        <f t="shared" si="7"/>
        <v>20</v>
      </c>
      <c r="S181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8309</v>
      </c>
      <c r="P182" t="s">
        <v>8313</v>
      </c>
      <c r="Q182" s="10">
        <f t="shared" si="6"/>
        <v>42067.991238425922</v>
      </c>
      <c r="R182">
        <f t="shared" si="7"/>
        <v>33</v>
      </c>
      <c r="S182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8309</v>
      </c>
      <c r="P183" t="s">
        <v>8313</v>
      </c>
      <c r="Q183" s="10">
        <f t="shared" si="6"/>
        <v>42147.741840277777</v>
      </c>
      <c r="R183">
        <f t="shared" si="7"/>
        <v>21</v>
      </c>
      <c r="S183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8309</v>
      </c>
      <c r="P184" t="s">
        <v>8313</v>
      </c>
      <c r="Q184" s="10">
        <f t="shared" si="6"/>
        <v>42712.011944444443</v>
      </c>
      <c r="R184">
        <f t="shared" si="7"/>
        <v>0</v>
      </c>
      <c r="S184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8309</v>
      </c>
      <c r="P185" t="s">
        <v>8313</v>
      </c>
      <c r="Q185" s="10">
        <f t="shared" si="6"/>
        <v>41939.810300925928</v>
      </c>
      <c r="R185">
        <f t="shared" si="7"/>
        <v>36</v>
      </c>
      <c r="S185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8309</v>
      </c>
      <c r="P186" t="s">
        <v>8313</v>
      </c>
      <c r="Q186" s="10">
        <f t="shared" si="6"/>
        <v>41825.791226851856</v>
      </c>
      <c r="R186">
        <f t="shared" si="7"/>
        <v>3</v>
      </c>
      <c r="S186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8309</v>
      </c>
      <c r="P187" t="s">
        <v>8313</v>
      </c>
      <c r="Q187" s="10">
        <f t="shared" si="6"/>
        <v>42570.91133101852</v>
      </c>
      <c r="R187">
        <f t="shared" si="7"/>
        <v>6</v>
      </c>
      <c r="S187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8309</v>
      </c>
      <c r="P188" t="s">
        <v>8313</v>
      </c>
      <c r="Q188" s="10">
        <f t="shared" si="6"/>
        <v>42767.812893518523</v>
      </c>
      <c r="R188">
        <f t="shared" si="7"/>
        <v>0</v>
      </c>
      <c r="S188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8309</v>
      </c>
      <c r="P189" t="s">
        <v>8313</v>
      </c>
      <c r="Q189" s="10">
        <f t="shared" si="6"/>
        <v>42182.234456018516</v>
      </c>
      <c r="R189">
        <f t="shared" si="7"/>
        <v>16</v>
      </c>
      <c r="S189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8309</v>
      </c>
      <c r="P190" t="s">
        <v>8313</v>
      </c>
      <c r="Q190" s="10">
        <f t="shared" si="6"/>
        <v>41857.18304398148</v>
      </c>
      <c r="R190">
        <f t="shared" si="7"/>
        <v>0</v>
      </c>
      <c r="S190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8309</v>
      </c>
      <c r="P191" t="s">
        <v>8313</v>
      </c>
      <c r="Q191" s="10">
        <f t="shared" si="6"/>
        <v>42556.690706018519</v>
      </c>
      <c r="R191">
        <f t="shared" si="7"/>
        <v>0</v>
      </c>
      <c r="S191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8309</v>
      </c>
      <c r="P192" t="s">
        <v>8313</v>
      </c>
      <c r="Q192" s="10">
        <f t="shared" si="6"/>
        <v>42527.650995370372</v>
      </c>
      <c r="R192">
        <f t="shared" si="7"/>
        <v>0</v>
      </c>
      <c r="S192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8309</v>
      </c>
      <c r="P193" t="s">
        <v>8313</v>
      </c>
      <c r="Q193" s="10">
        <f t="shared" si="6"/>
        <v>42239.441412037035</v>
      </c>
      <c r="R193">
        <f t="shared" si="7"/>
        <v>5</v>
      </c>
      <c r="S193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8309</v>
      </c>
      <c r="P194" t="s">
        <v>8313</v>
      </c>
      <c r="Q194" s="10">
        <f t="shared" ref="Q194:Q257" si="9">(((J194/60)/60)/24)+DATE(1970,1,1)</f>
        <v>41899.792037037041</v>
      </c>
      <c r="R194">
        <f t="shared" ref="R194:R257" si="10">ROUND(E194/D194*100,0)</f>
        <v>0</v>
      </c>
      <c r="S194">
        <f t="shared" ref="S194:S257" si="11">YEAR(Q194)</f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8309</v>
      </c>
      <c r="P195" t="s">
        <v>8313</v>
      </c>
      <c r="Q195" s="10">
        <f t="shared" si="9"/>
        <v>41911.934791666667</v>
      </c>
      <c r="R195">
        <f t="shared" si="10"/>
        <v>0</v>
      </c>
      <c r="S195">
        <f t="shared" si="11"/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8309</v>
      </c>
      <c r="P196" t="s">
        <v>8313</v>
      </c>
      <c r="Q196" s="10">
        <f t="shared" si="9"/>
        <v>42375.996886574074</v>
      </c>
      <c r="R196">
        <f t="shared" si="10"/>
        <v>0</v>
      </c>
      <c r="S196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8309</v>
      </c>
      <c r="P197" t="s">
        <v>8313</v>
      </c>
      <c r="Q197" s="10">
        <f t="shared" si="9"/>
        <v>42135.67050925926</v>
      </c>
      <c r="R197">
        <f t="shared" si="10"/>
        <v>0</v>
      </c>
      <c r="S197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8309</v>
      </c>
      <c r="P198" t="s">
        <v>8313</v>
      </c>
      <c r="Q198" s="10">
        <f t="shared" si="9"/>
        <v>42259.542800925927</v>
      </c>
      <c r="R198">
        <f t="shared" si="10"/>
        <v>42</v>
      </c>
      <c r="S198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8309</v>
      </c>
      <c r="P199" t="s">
        <v>8313</v>
      </c>
      <c r="Q199" s="10">
        <f t="shared" si="9"/>
        <v>42741.848379629635</v>
      </c>
      <c r="R199">
        <f t="shared" si="10"/>
        <v>10</v>
      </c>
      <c r="S199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8309</v>
      </c>
      <c r="P200" t="s">
        <v>8313</v>
      </c>
      <c r="Q200" s="10">
        <f t="shared" si="9"/>
        <v>41887.383356481485</v>
      </c>
      <c r="R200">
        <f t="shared" si="10"/>
        <v>1</v>
      </c>
      <c r="S200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8309</v>
      </c>
      <c r="P201" t="s">
        <v>8313</v>
      </c>
      <c r="Q201" s="10">
        <f t="shared" si="9"/>
        <v>42584.123865740738</v>
      </c>
      <c r="R201">
        <f t="shared" si="10"/>
        <v>0</v>
      </c>
      <c r="S201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8309</v>
      </c>
      <c r="P202" t="s">
        <v>8313</v>
      </c>
      <c r="Q202" s="10">
        <f t="shared" si="9"/>
        <v>41867.083368055559</v>
      </c>
      <c r="R202">
        <f t="shared" si="10"/>
        <v>26</v>
      </c>
      <c r="S202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8309</v>
      </c>
      <c r="P203" t="s">
        <v>8313</v>
      </c>
      <c r="Q203" s="10">
        <f t="shared" si="9"/>
        <v>42023.818622685183</v>
      </c>
      <c r="R203">
        <f t="shared" si="10"/>
        <v>58</v>
      </c>
      <c r="S203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8309</v>
      </c>
      <c r="P204" t="s">
        <v>8313</v>
      </c>
      <c r="Q204" s="10">
        <f t="shared" si="9"/>
        <v>42255.927824074075</v>
      </c>
      <c r="R204">
        <f t="shared" si="10"/>
        <v>0</v>
      </c>
      <c r="S204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8309</v>
      </c>
      <c r="P205" t="s">
        <v>8313</v>
      </c>
      <c r="Q205" s="10">
        <f t="shared" si="9"/>
        <v>41973.847962962958</v>
      </c>
      <c r="R205">
        <f t="shared" si="10"/>
        <v>30</v>
      </c>
      <c r="S205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8309</v>
      </c>
      <c r="P206" t="s">
        <v>8313</v>
      </c>
      <c r="Q206" s="10">
        <f t="shared" si="9"/>
        <v>42556.583368055552</v>
      </c>
      <c r="R206">
        <f t="shared" si="10"/>
        <v>51</v>
      </c>
      <c r="S206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8309</v>
      </c>
      <c r="P207" t="s">
        <v>8313</v>
      </c>
      <c r="Q207" s="10">
        <f t="shared" si="9"/>
        <v>42248.632199074069</v>
      </c>
      <c r="R207">
        <f t="shared" si="10"/>
        <v>16</v>
      </c>
      <c r="S207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8309</v>
      </c>
      <c r="P208" t="s">
        <v>8313</v>
      </c>
      <c r="Q208" s="10">
        <f t="shared" si="9"/>
        <v>42567.004432870366</v>
      </c>
      <c r="R208">
        <f t="shared" si="10"/>
        <v>0</v>
      </c>
      <c r="S208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8309</v>
      </c>
      <c r="P209" t="s">
        <v>8313</v>
      </c>
      <c r="Q209" s="10">
        <f t="shared" si="9"/>
        <v>41978.197199074071</v>
      </c>
      <c r="R209">
        <f t="shared" si="10"/>
        <v>15</v>
      </c>
      <c r="S209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8309</v>
      </c>
      <c r="P210" t="s">
        <v>8313</v>
      </c>
      <c r="Q210" s="10">
        <f t="shared" si="9"/>
        <v>41959.369988425926</v>
      </c>
      <c r="R210">
        <f t="shared" si="10"/>
        <v>0</v>
      </c>
      <c r="S210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8309</v>
      </c>
      <c r="P211" t="s">
        <v>8313</v>
      </c>
      <c r="Q211" s="10">
        <f t="shared" si="9"/>
        <v>42165.922858796301</v>
      </c>
      <c r="R211">
        <f t="shared" si="10"/>
        <v>0</v>
      </c>
      <c r="S211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8309</v>
      </c>
      <c r="P212" t="s">
        <v>8313</v>
      </c>
      <c r="Q212" s="10">
        <f t="shared" si="9"/>
        <v>42249.064722222218</v>
      </c>
      <c r="R212">
        <f t="shared" si="10"/>
        <v>25</v>
      </c>
      <c r="S212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8309</v>
      </c>
      <c r="P213" t="s">
        <v>8313</v>
      </c>
      <c r="Q213" s="10">
        <f t="shared" si="9"/>
        <v>42236.159918981488</v>
      </c>
      <c r="R213">
        <f t="shared" si="10"/>
        <v>45</v>
      </c>
      <c r="S213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8309</v>
      </c>
      <c r="P214" t="s">
        <v>8313</v>
      </c>
      <c r="Q214" s="10">
        <f t="shared" si="9"/>
        <v>42416.881018518514</v>
      </c>
      <c r="R214">
        <f t="shared" si="10"/>
        <v>0</v>
      </c>
      <c r="S214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8309</v>
      </c>
      <c r="P215" t="s">
        <v>8313</v>
      </c>
      <c r="Q215" s="10">
        <f t="shared" si="9"/>
        <v>42202.594293981485</v>
      </c>
      <c r="R215">
        <f t="shared" si="10"/>
        <v>0</v>
      </c>
      <c r="S215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8309</v>
      </c>
      <c r="P216" t="s">
        <v>8313</v>
      </c>
      <c r="Q216" s="10">
        <f t="shared" si="9"/>
        <v>42009.64061342593</v>
      </c>
      <c r="R216">
        <f t="shared" si="10"/>
        <v>0</v>
      </c>
      <c r="S216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8309</v>
      </c>
      <c r="P217" t="s">
        <v>8313</v>
      </c>
      <c r="Q217" s="10">
        <f t="shared" si="9"/>
        <v>42375.230115740742</v>
      </c>
      <c r="R217">
        <f t="shared" si="10"/>
        <v>0</v>
      </c>
      <c r="S217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8309</v>
      </c>
      <c r="P218" t="s">
        <v>8313</v>
      </c>
      <c r="Q218" s="10">
        <f t="shared" si="9"/>
        <v>42066.958761574075</v>
      </c>
      <c r="R218">
        <f t="shared" si="10"/>
        <v>56</v>
      </c>
      <c r="S218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8309</v>
      </c>
      <c r="P219" t="s">
        <v>8313</v>
      </c>
      <c r="Q219" s="10">
        <f t="shared" si="9"/>
        <v>41970.64061342593</v>
      </c>
      <c r="R219">
        <f t="shared" si="10"/>
        <v>12</v>
      </c>
      <c r="S219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8309</v>
      </c>
      <c r="P220" t="s">
        <v>8313</v>
      </c>
      <c r="Q220" s="10">
        <f t="shared" si="9"/>
        <v>42079.628344907411</v>
      </c>
      <c r="R220">
        <f t="shared" si="10"/>
        <v>2</v>
      </c>
      <c r="S220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8309</v>
      </c>
      <c r="P221" t="s">
        <v>8313</v>
      </c>
      <c r="Q221" s="10">
        <f t="shared" si="9"/>
        <v>42429.326678240745</v>
      </c>
      <c r="R221">
        <f t="shared" si="10"/>
        <v>18</v>
      </c>
      <c r="S221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8309</v>
      </c>
      <c r="P222" t="s">
        <v>8313</v>
      </c>
      <c r="Q222" s="10">
        <f t="shared" si="9"/>
        <v>42195.643865740742</v>
      </c>
      <c r="R222">
        <f t="shared" si="10"/>
        <v>1</v>
      </c>
      <c r="S222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8309</v>
      </c>
      <c r="P223" t="s">
        <v>8313</v>
      </c>
      <c r="Q223" s="10">
        <f t="shared" si="9"/>
        <v>42031.837546296301</v>
      </c>
      <c r="R223">
        <f t="shared" si="10"/>
        <v>0</v>
      </c>
      <c r="S223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8309</v>
      </c>
      <c r="P224" t="s">
        <v>8313</v>
      </c>
      <c r="Q224" s="10">
        <f t="shared" si="9"/>
        <v>42031.769884259258</v>
      </c>
      <c r="R224">
        <f t="shared" si="10"/>
        <v>13</v>
      </c>
      <c r="S224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8309</v>
      </c>
      <c r="P225" t="s">
        <v>8313</v>
      </c>
      <c r="Q225" s="10">
        <f t="shared" si="9"/>
        <v>42482.048032407409</v>
      </c>
      <c r="R225">
        <f t="shared" si="10"/>
        <v>0</v>
      </c>
      <c r="S225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8309</v>
      </c>
      <c r="P226" t="s">
        <v>8313</v>
      </c>
      <c r="Q226" s="10">
        <f t="shared" si="9"/>
        <v>42135.235254629632</v>
      </c>
      <c r="R226">
        <f t="shared" si="10"/>
        <v>0</v>
      </c>
      <c r="S226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8309</v>
      </c>
      <c r="P227" t="s">
        <v>8313</v>
      </c>
      <c r="Q227" s="10">
        <f t="shared" si="9"/>
        <v>42438.961273148147</v>
      </c>
      <c r="R227">
        <f t="shared" si="10"/>
        <v>0</v>
      </c>
      <c r="S227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8309</v>
      </c>
      <c r="P228" t="s">
        <v>8313</v>
      </c>
      <c r="Q228" s="10">
        <f t="shared" si="9"/>
        <v>42106.666018518517</v>
      </c>
      <c r="R228">
        <f t="shared" si="10"/>
        <v>1</v>
      </c>
      <c r="S228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8309</v>
      </c>
      <c r="P229" t="s">
        <v>8313</v>
      </c>
      <c r="Q229" s="10">
        <f t="shared" si="9"/>
        <v>42164.893993055557</v>
      </c>
      <c r="R229">
        <f t="shared" si="10"/>
        <v>0</v>
      </c>
      <c r="S229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8309</v>
      </c>
      <c r="P230" t="s">
        <v>8313</v>
      </c>
      <c r="Q230" s="10">
        <f t="shared" si="9"/>
        <v>42096.686400462961</v>
      </c>
      <c r="R230">
        <f t="shared" si="10"/>
        <v>0</v>
      </c>
      <c r="S230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8309</v>
      </c>
      <c r="P231" t="s">
        <v>8313</v>
      </c>
      <c r="Q231" s="10">
        <f t="shared" si="9"/>
        <v>42383.933993055558</v>
      </c>
      <c r="R231">
        <f t="shared" si="10"/>
        <v>0</v>
      </c>
      <c r="S231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8309</v>
      </c>
      <c r="P232" t="s">
        <v>8313</v>
      </c>
      <c r="Q232" s="10">
        <f t="shared" si="9"/>
        <v>42129.777210648142</v>
      </c>
      <c r="R232">
        <f t="shared" si="10"/>
        <v>0</v>
      </c>
      <c r="S232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8309</v>
      </c>
      <c r="P233" t="s">
        <v>8313</v>
      </c>
      <c r="Q233" s="10">
        <f t="shared" si="9"/>
        <v>42341.958923611113</v>
      </c>
      <c r="R233">
        <f t="shared" si="10"/>
        <v>0</v>
      </c>
      <c r="S233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8309</v>
      </c>
      <c r="P234" t="s">
        <v>8313</v>
      </c>
      <c r="Q234" s="10">
        <f t="shared" si="9"/>
        <v>42032.82576388889</v>
      </c>
      <c r="R234">
        <f t="shared" si="10"/>
        <v>3</v>
      </c>
      <c r="S234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8309</v>
      </c>
      <c r="P235" t="s">
        <v>8313</v>
      </c>
      <c r="Q235" s="10">
        <f t="shared" si="9"/>
        <v>42612.911712962959</v>
      </c>
      <c r="R235">
        <f t="shared" si="10"/>
        <v>0</v>
      </c>
      <c r="S235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8309</v>
      </c>
      <c r="P236" t="s">
        <v>8313</v>
      </c>
      <c r="Q236" s="10">
        <f t="shared" si="9"/>
        <v>42136.035405092596</v>
      </c>
      <c r="R236">
        <f t="shared" si="10"/>
        <v>40</v>
      </c>
      <c r="S236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8309</v>
      </c>
      <c r="P237" t="s">
        <v>8313</v>
      </c>
      <c r="Q237" s="10">
        <f t="shared" si="9"/>
        <v>42164.908530092594</v>
      </c>
      <c r="R237">
        <f t="shared" si="10"/>
        <v>0</v>
      </c>
      <c r="S237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8309</v>
      </c>
      <c r="P238" t="s">
        <v>8313</v>
      </c>
      <c r="Q238" s="10">
        <f t="shared" si="9"/>
        <v>42321.08447916666</v>
      </c>
      <c r="R238">
        <f t="shared" si="10"/>
        <v>0</v>
      </c>
      <c r="S238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8309</v>
      </c>
      <c r="P239" t="s">
        <v>8313</v>
      </c>
      <c r="Q239" s="10">
        <f t="shared" si="9"/>
        <v>42377.577187499999</v>
      </c>
      <c r="R239">
        <f t="shared" si="10"/>
        <v>0</v>
      </c>
      <c r="S239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8309</v>
      </c>
      <c r="P240" t="s">
        <v>8313</v>
      </c>
      <c r="Q240" s="10">
        <f t="shared" si="9"/>
        <v>42713.962499999994</v>
      </c>
      <c r="R240">
        <f t="shared" si="10"/>
        <v>0</v>
      </c>
      <c r="S240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8309</v>
      </c>
      <c r="P241" t="s">
        <v>8313</v>
      </c>
      <c r="Q241" s="10">
        <f t="shared" si="9"/>
        <v>42297.110300925924</v>
      </c>
      <c r="R241">
        <f t="shared" si="10"/>
        <v>25</v>
      </c>
      <c r="S241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8309</v>
      </c>
      <c r="P242" t="s">
        <v>8314</v>
      </c>
      <c r="Q242" s="10">
        <f t="shared" si="9"/>
        <v>41354.708460648151</v>
      </c>
      <c r="R242">
        <f t="shared" si="10"/>
        <v>108</v>
      </c>
      <c r="S242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8309</v>
      </c>
      <c r="P243" t="s">
        <v>8314</v>
      </c>
      <c r="Q243" s="10">
        <f t="shared" si="9"/>
        <v>41949.697962962964</v>
      </c>
      <c r="R243">
        <f t="shared" si="10"/>
        <v>113</v>
      </c>
      <c r="S243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8309</v>
      </c>
      <c r="P244" t="s">
        <v>8314</v>
      </c>
      <c r="Q244" s="10">
        <f t="shared" si="9"/>
        <v>40862.492939814816</v>
      </c>
      <c r="R244">
        <f t="shared" si="10"/>
        <v>113</v>
      </c>
      <c r="S244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8309</v>
      </c>
      <c r="P245" t="s">
        <v>8314</v>
      </c>
      <c r="Q245" s="10">
        <f t="shared" si="9"/>
        <v>41662.047500000001</v>
      </c>
      <c r="R245">
        <f t="shared" si="10"/>
        <v>103</v>
      </c>
      <c r="S245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8309</v>
      </c>
      <c r="P246" t="s">
        <v>8314</v>
      </c>
      <c r="Q246" s="10">
        <f t="shared" si="9"/>
        <v>40213.323599537034</v>
      </c>
      <c r="R246">
        <f t="shared" si="10"/>
        <v>114</v>
      </c>
      <c r="S246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8309</v>
      </c>
      <c r="P247" t="s">
        <v>8314</v>
      </c>
      <c r="Q247" s="10">
        <f t="shared" si="9"/>
        <v>41107.053067129629</v>
      </c>
      <c r="R247">
        <f t="shared" si="10"/>
        <v>104</v>
      </c>
      <c r="S247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8309</v>
      </c>
      <c r="P248" t="s">
        <v>8314</v>
      </c>
      <c r="Q248" s="10">
        <f t="shared" si="9"/>
        <v>40480.363483796296</v>
      </c>
      <c r="R248">
        <f t="shared" si="10"/>
        <v>305</v>
      </c>
      <c r="S248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8309</v>
      </c>
      <c r="P249" t="s">
        <v>8314</v>
      </c>
      <c r="Q249" s="10">
        <f t="shared" si="9"/>
        <v>40430.604328703703</v>
      </c>
      <c r="R249">
        <f t="shared" si="10"/>
        <v>134</v>
      </c>
      <c r="S249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8309</v>
      </c>
      <c r="P250" t="s">
        <v>8314</v>
      </c>
      <c r="Q250" s="10">
        <f t="shared" si="9"/>
        <v>40870.774409722224</v>
      </c>
      <c r="R250">
        <f t="shared" si="10"/>
        <v>101</v>
      </c>
      <c r="S250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8309</v>
      </c>
      <c r="P251" t="s">
        <v>8314</v>
      </c>
      <c r="Q251" s="10">
        <f t="shared" si="9"/>
        <v>40332.923842592594</v>
      </c>
      <c r="R251">
        <f t="shared" si="10"/>
        <v>113</v>
      </c>
      <c r="S251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8309</v>
      </c>
      <c r="P252" t="s">
        <v>8314</v>
      </c>
      <c r="Q252" s="10">
        <f t="shared" si="9"/>
        <v>41401.565868055557</v>
      </c>
      <c r="R252">
        <f t="shared" si="10"/>
        <v>106</v>
      </c>
      <c r="S252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8309</v>
      </c>
      <c r="P253" t="s">
        <v>8314</v>
      </c>
      <c r="Q253" s="10">
        <f t="shared" si="9"/>
        <v>41013.787569444445</v>
      </c>
      <c r="R253">
        <f t="shared" si="10"/>
        <v>126</v>
      </c>
      <c r="S253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8309</v>
      </c>
      <c r="P254" t="s">
        <v>8314</v>
      </c>
      <c r="Q254" s="10">
        <f t="shared" si="9"/>
        <v>40266.662708333337</v>
      </c>
      <c r="R254">
        <f t="shared" si="10"/>
        <v>185</v>
      </c>
      <c r="S254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8309</v>
      </c>
      <c r="P255" t="s">
        <v>8314</v>
      </c>
      <c r="Q255" s="10">
        <f t="shared" si="9"/>
        <v>40924.650868055556</v>
      </c>
      <c r="R255">
        <f t="shared" si="10"/>
        <v>101</v>
      </c>
      <c r="S255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8309</v>
      </c>
      <c r="P256" t="s">
        <v>8314</v>
      </c>
      <c r="Q256" s="10">
        <f t="shared" si="9"/>
        <v>42263.952662037031</v>
      </c>
      <c r="R256">
        <f t="shared" si="10"/>
        <v>117</v>
      </c>
      <c r="S256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8309</v>
      </c>
      <c r="P257" t="s">
        <v>8314</v>
      </c>
      <c r="Q257" s="10">
        <f t="shared" si="9"/>
        <v>40588.526412037041</v>
      </c>
      <c r="R257">
        <f t="shared" si="10"/>
        <v>107</v>
      </c>
      <c r="S257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8309</v>
      </c>
      <c r="P258" t="s">
        <v>8314</v>
      </c>
      <c r="Q258" s="10">
        <f t="shared" ref="Q258:Q321" si="12">(((J258/60)/60)/24)+DATE(1970,1,1)</f>
        <v>41319.769293981481</v>
      </c>
      <c r="R258">
        <f t="shared" ref="R258:R321" si="13">ROUND(E258/D258*100,0)</f>
        <v>139</v>
      </c>
      <c r="S258">
        <f t="shared" ref="S258:S321" si="14">YEAR(Q258)</f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8309</v>
      </c>
      <c r="P259" t="s">
        <v>8314</v>
      </c>
      <c r="Q259" s="10">
        <f t="shared" si="12"/>
        <v>42479.626875000002</v>
      </c>
      <c r="R259">
        <f t="shared" si="13"/>
        <v>107</v>
      </c>
      <c r="S259">
        <f t="shared" si="14"/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8309</v>
      </c>
      <c r="P260" t="s">
        <v>8314</v>
      </c>
      <c r="Q260" s="10">
        <f t="shared" si="12"/>
        <v>40682.051689814813</v>
      </c>
      <c r="R260">
        <f t="shared" si="13"/>
        <v>191</v>
      </c>
      <c r="S260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8309</v>
      </c>
      <c r="P261" t="s">
        <v>8314</v>
      </c>
      <c r="Q261" s="10">
        <f t="shared" si="12"/>
        <v>42072.738067129627</v>
      </c>
      <c r="R261">
        <f t="shared" si="13"/>
        <v>132</v>
      </c>
      <c r="S261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8309</v>
      </c>
      <c r="P262" t="s">
        <v>8314</v>
      </c>
      <c r="Q262" s="10">
        <f t="shared" si="12"/>
        <v>40330.755543981482</v>
      </c>
      <c r="R262">
        <f t="shared" si="13"/>
        <v>106</v>
      </c>
      <c r="S262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8309</v>
      </c>
      <c r="P263" t="s">
        <v>8314</v>
      </c>
      <c r="Q263" s="10">
        <f t="shared" si="12"/>
        <v>41017.885462962964</v>
      </c>
      <c r="R263">
        <f t="shared" si="13"/>
        <v>107</v>
      </c>
      <c r="S263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8309</v>
      </c>
      <c r="P264" t="s">
        <v>8314</v>
      </c>
      <c r="Q264" s="10">
        <f t="shared" si="12"/>
        <v>40555.24800925926</v>
      </c>
      <c r="R264">
        <f t="shared" si="13"/>
        <v>240</v>
      </c>
      <c r="S264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8309</v>
      </c>
      <c r="P265" t="s">
        <v>8314</v>
      </c>
      <c r="Q265" s="10">
        <f t="shared" si="12"/>
        <v>41149.954791666663</v>
      </c>
      <c r="R265">
        <f t="shared" si="13"/>
        <v>118</v>
      </c>
      <c r="S265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8309</v>
      </c>
      <c r="P266" t="s">
        <v>8314</v>
      </c>
      <c r="Q266" s="10">
        <f t="shared" si="12"/>
        <v>41010.620312500003</v>
      </c>
      <c r="R266">
        <f t="shared" si="13"/>
        <v>118</v>
      </c>
      <c r="S266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8309</v>
      </c>
      <c r="P267" t="s">
        <v>8314</v>
      </c>
      <c r="Q267" s="10">
        <f t="shared" si="12"/>
        <v>40267.245717592588</v>
      </c>
      <c r="R267">
        <f t="shared" si="13"/>
        <v>111</v>
      </c>
      <c r="S267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8309</v>
      </c>
      <c r="P268" t="s">
        <v>8314</v>
      </c>
      <c r="Q268" s="10">
        <f t="shared" si="12"/>
        <v>40205.174849537041</v>
      </c>
      <c r="R268">
        <f t="shared" si="13"/>
        <v>146</v>
      </c>
      <c r="S268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8309</v>
      </c>
      <c r="P269" t="s">
        <v>8314</v>
      </c>
      <c r="Q269" s="10">
        <f t="shared" si="12"/>
        <v>41785.452534722222</v>
      </c>
      <c r="R269">
        <f t="shared" si="13"/>
        <v>132</v>
      </c>
      <c r="S269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8309</v>
      </c>
      <c r="P270" t="s">
        <v>8314</v>
      </c>
      <c r="Q270" s="10">
        <f t="shared" si="12"/>
        <v>40809.15252314815</v>
      </c>
      <c r="R270">
        <f t="shared" si="13"/>
        <v>111</v>
      </c>
      <c r="S270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8309</v>
      </c>
      <c r="P271" t="s">
        <v>8314</v>
      </c>
      <c r="Q271" s="10">
        <f t="shared" si="12"/>
        <v>42758.197013888886</v>
      </c>
      <c r="R271">
        <f t="shared" si="13"/>
        <v>147</v>
      </c>
      <c r="S271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8309</v>
      </c>
      <c r="P272" t="s">
        <v>8314</v>
      </c>
      <c r="Q272" s="10">
        <f t="shared" si="12"/>
        <v>40637.866550925923</v>
      </c>
      <c r="R272">
        <f t="shared" si="13"/>
        <v>153</v>
      </c>
      <c r="S272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8309</v>
      </c>
      <c r="P273" t="s">
        <v>8314</v>
      </c>
      <c r="Q273" s="10">
        <f t="shared" si="12"/>
        <v>41612.10024305556</v>
      </c>
      <c r="R273">
        <f t="shared" si="13"/>
        <v>105</v>
      </c>
      <c r="S273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8309</v>
      </c>
      <c r="P274" t="s">
        <v>8314</v>
      </c>
      <c r="Q274" s="10">
        <f t="shared" si="12"/>
        <v>40235.900358796294</v>
      </c>
      <c r="R274">
        <f t="shared" si="13"/>
        <v>177</v>
      </c>
      <c r="S274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8309</v>
      </c>
      <c r="P275" t="s">
        <v>8314</v>
      </c>
      <c r="Q275" s="10">
        <f t="shared" si="12"/>
        <v>40697.498449074075</v>
      </c>
      <c r="R275">
        <f t="shared" si="13"/>
        <v>108</v>
      </c>
      <c r="S275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8309</v>
      </c>
      <c r="P276" t="s">
        <v>8314</v>
      </c>
      <c r="Q276" s="10">
        <f t="shared" si="12"/>
        <v>40969.912372685183</v>
      </c>
      <c r="R276">
        <f t="shared" si="13"/>
        <v>156</v>
      </c>
      <c r="S276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8309</v>
      </c>
      <c r="P277" t="s">
        <v>8314</v>
      </c>
      <c r="Q277" s="10">
        <f t="shared" si="12"/>
        <v>41193.032013888893</v>
      </c>
      <c r="R277">
        <f t="shared" si="13"/>
        <v>108</v>
      </c>
      <c r="S277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8309</v>
      </c>
      <c r="P278" t="s">
        <v>8314</v>
      </c>
      <c r="Q278" s="10">
        <f t="shared" si="12"/>
        <v>40967.081874999996</v>
      </c>
      <c r="R278">
        <f t="shared" si="13"/>
        <v>148</v>
      </c>
      <c r="S278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8309</v>
      </c>
      <c r="P279" t="s">
        <v>8314</v>
      </c>
      <c r="Q279" s="10">
        <f t="shared" si="12"/>
        <v>42117.891423611116</v>
      </c>
      <c r="R279">
        <f t="shared" si="13"/>
        <v>110</v>
      </c>
      <c r="S279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8309</v>
      </c>
      <c r="P280" t="s">
        <v>8314</v>
      </c>
      <c r="Q280" s="10">
        <f t="shared" si="12"/>
        <v>41164.040960648148</v>
      </c>
      <c r="R280">
        <f t="shared" si="13"/>
        <v>150</v>
      </c>
      <c r="S280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8309</v>
      </c>
      <c r="P281" t="s">
        <v>8314</v>
      </c>
      <c r="Q281" s="10">
        <f t="shared" si="12"/>
        <v>42759.244166666671</v>
      </c>
      <c r="R281">
        <f t="shared" si="13"/>
        <v>157</v>
      </c>
      <c r="S281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8309</v>
      </c>
      <c r="P282" t="s">
        <v>8314</v>
      </c>
      <c r="Q282" s="10">
        <f t="shared" si="12"/>
        <v>41744.590682870366</v>
      </c>
      <c r="R282">
        <f t="shared" si="13"/>
        <v>156</v>
      </c>
      <c r="S282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8309</v>
      </c>
      <c r="P283" t="s">
        <v>8314</v>
      </c>
      <c r="Q283" s="10">
        <f t="shared" si="12"/>
        <v>39950.163344907407</v>
      </c>
      <c r="R283">
        <f t="shared" si="13"/>
        <v>121</v>
      </c>
      <c r="S283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8309</v>
      </c>
      <c r="P284" t="s">
        <v>8314</v>
      </c>
      <c r="Q284" s="10">
        <f t="shared" si="12"/>
        <v>40194.920046296298</v>
      </c>
      <c r="R284">
        <f t="shared" si="13"/>
        <v>101</v>
      </c>
      <c r="S284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8309</v>
      </c>
      <c r="P285" t="s">
        <v>8314</v>
      </c>
      <c r="Q285" s="10">
        <f t="shared" si="12"/>
        <v>40675.71</v>
      </c>
      <c r="R285">
        <f t="shared" si="13"/>
        <v>114</v>
      </c>
      <c r="S285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8309</v>
      </c>
      <c r="P286" t="s">
        <v>8314</v>
      </c>
      <c r="Q286" s="10">
        <f t="shared" si="12"/>
        <v>40904.738194444442</v>
      </c>
      <c r="R286">
        <f t="shared" si="13"/>
        <v>105</v>
      </c>
      <c r="S286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8309</v>
      </c>
      <c r="P287" t="s">
        <v>8314</v>
      </c>
      <c r="Q287" s="10">
        <f t="shared" si="12"/>
        <v>41506.756111111114</v>
      </c>
      <c r="R287">
        <f t="shared" si="13"/>
        <v>229</v>
      </c>
      <c r="S287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8309</v>
      </c>
      <c r="P288" t="s">
        <v>8314</v>
      </c>
      <c r="Q288" s="10">
        <f t="shared" si="12"/>
        <v>41313.816249999996</v>
      </c>
      <c r="R288">
        <f t="shared" si="13"/>
        <v>109</v>
      </c>
      <c r="S288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8309</v>
      </c>
      <c r="P289" t="s">
        <v>8314</v>
      </c>
      <c r="Q289" s="10">
        <f t="shared" si="12"/>
        <v>41184.277986111112</v>
      </c>
      <c r="R289">
        <f t="shared" si="13"/>
        <v>176</v>
      </c>
      <c r="S289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8309</v>
      </c>
      <c r="P290" t="s">
        <v>8314</v>
      </c>
      <c r="Q290" s="10">
        <f t="shared" si="12"/>
        <v>41051.168900462959</v>
      </c>
      <c r="R290">
        <f t="shared" si="13"/>
        <v>103</v>
      </c>
      <c r="S290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8309</v>
      </c>
      <c r="P291" t="s">
        <v>8314</v>
      </c>
      <c r="Q291" s="10">
        <f t="shared" si="12"/>
        <v>41550.456412037034</v>
      </c>
      <c r="R291">
        <f t="shared" si="13"/>
        <v>105</v>
      </c>
      <c r="S291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8309</v>
      </c>
      <c r="P292" t="s">
        <v>8314</v>
      </c>
      <c r="Q292" s="10">
        <f t="shared" si="12"/>
        <v>40526.36917824074</v>
      </c>
      <c r="R292">
        <f t="shared" si="13"/>
        <v>107</v>
      </c>
      <c r="S292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8309</v>
      </c>
      <c r="P293" t="s">
        <v>8314</v>
      </c>
      <c r="Q293" s="10">
        <f t="shared" si="12"/>
        <v>41376.769050925926</v>
      </c>
      <c r="R293">
        <f t="shared" si="13"/>
        <v>120</v>
      </c>
      <c r="S293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8309</v>
      </c>
      <c r="P294" t="s">
        <v>8314</v>
      </c>
      <c r="Q294" s="10">
        <f t="shared" si="12"/>
        <v>40812.803229166668</v>
      </c>
      <c r="R294">
        <f t="shared" si="13"/>
        <v>102</v>
      </c>
      <c r="S294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8309</v>
      </c>
      <c r="P295" t="s">
        <v>8314</v>
      </c>
      <c r="Q295" s="10">
        <f t="shared" si="12"/>
        <v>41719.667986111112</v>
      </c>
      <c r="R295">
        <f t="shared" si="13"/>
        <v>101</v>
      </c>
      <c r="S295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8309</v>
      </c>
      <c r="P296" t="s">
        <v>8314</v>
      </c>
      <c r="Q296" s="10">
        <f t="shared" si="12"/>
        <v>40343.084421296298</v>
      </c>
      <c r="R296">
        <f t="shared" si="13"/>
        <v>100</v>
      </c>
      <c r="S296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8309</v>
      </c>
      <c r="P297" t="s">
        <v>8314</v>
      </c>
      <c r="Q297" s="10">
        <f t="shared" si="12"/>
        <v>41519.004733796297</v>
      </c>
      <c r="R297">
        <f t="shared" si="13"/>
        <v>133</v>
      </c>
      <c r="S297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8309</v>
      </c>
      <c r="P298" t="s">
        <v>8314</v>
      </c>
      <c r="Q298" s="10">
        <f t="shared" si="12"/>
        <v>41134.475497685184</v>
      </c>
      <c r="R298">
        <f t="shared" si="13"/>
        <v>119</v>
      </c>
      <c r="S298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8309</v>
      </c>
      <c r="P299" t="s">
        <v>8314</v>
      </c>
      <c r="Q299" s="10">
        <f t="shared" si="12"/>
        <v>42089.72802083334</v>
      </c>
      <c r="R299">
        <f t="shared" si="13"/>
        <v>101</v>
      </c>
      <c r="S299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8309</v>
      </c>
      <c r="P300" t="s">
        <v>8314</v>
      </c>
      <c r="Q300" s="10">
        <f t="shared" si="12"/>
        <v>41709.463518518518</v>
      </c>
      <c r="R300">
        <f t="shared" si="13"/>
        <v>109</v>
      </c>
      <c r="S300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8309</v>
      </c>
      <c r="P301" t="s">
        <v>8314</v>
      </c>
      <c r="Q301" s="10">
        <f t="shared" si="12"/>
        <v>40469.225231481483</v>
      </c>
      <c r="R301">
        <f t="shared" si="13"/>
        <v>179</v>
      </c>
      <c r="S301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8309</v>
      </c>
      <c r="P302" t="s">
        <v>8314</v>
      </c>
      <c r="Q302" s="10">
        <f t="shared" si="12"/>
        <v>40626.959930555553</v>
      </c>
      <c r="R302">
        <f t="shared" si="13"/>
        <v>102</v>
      </c>
      <c r="S302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8309</v>
      </c>
      <c r="P303" t="s">
        <v>8314</v>
      </c>
      <c r="Q303" s="10">
        <f t="shared" si="12"/>
        <v>41312.737673611111</v>
      </c>
      <c r="R303">
        <f t="shared" si="13"/>
        <v>119</v>
      </c>
      <c r="S303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8309</v>
      </c>
      <c r="P304" t="s">
        <v>8314</v>
      </c>
      <c r="Q304" s="10">
        <f t="shared" si="12"/>
        <v>40933.856921296298</v>
      </c>
      <c r="R304">
        <f t="shared" si="13"/>
        <v>100</v>
      </c>
      <c r="S304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8309</v>
      </c>
      <c r="P305" t="s">
        <v>8314</v>
      </c>
      <c r="Q305" s="10">
        <f t="shared" si="12"/>
        <v>41032.071134259262</v>
      </c>
      <c r="R305">
        <f t="shared" si="13"/>
        <v>137</v>
      </c>
      <c r="S305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8309</v>
      </c>
      <c r="P306" t="s">
        <v>8314</v>
      </c>
      <c r="Q306" s="10">
        <f t="shared" si="12"/>
        <v>41114.094872685186</v>
      </c>
      <c r="R306">
        <f t="shared" si="13"/>
        <v>232</v>
      </c>
      <c r="S306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8309</v>
      </c>
      <c r="P307" t="s">
        <v>8314</v>
      </c>
      <c r="Q307" s="10">
        <f t="shared" si="12"/>
        <v>40948.630196759259</v>
      </c>
      <c r="R307">
        <f t="shared" si="13"/>
        <v>130</v>
      </c>
      <c r="S307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8309</v>
      </c>
      <c r="P308" t="s">
        <v>8314</v>
      </c>
      <c r="Q308" s="10">
        <f t="shared" si="12"/>
        <v>41333.837187500001</v>
      </c>
      <c r="R308">
        <f t="shared" si="13"/>
        <v>293</v>
      </c>
      <c r="S308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8309</v>
      </c>
      <c r="P309" t="s">
        <v>8314</v>
      </c>
      <c r="Q309" s="10">
        <f t="shared" si="12"/>
        <v>41282.944456018515</v>
      </c>
      <c r="R309">
        <f t="shared" si="13"/>
        <v>111</v>
      </c>
      <c r="S309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8309</v>
      </c>
      <c r="P310" t="s">
        <v>8314</v>
      </c>
      <c r="Q310" s="10">
        <f t="shared" si="12"/>
        <v>40567.694560185184</v>
      </c>
      <c r="R310">
        <f t="shared" si="13"/>
        <v>106</v>
      </c>
      <c r="S310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8309</v>
      </c>
      <c r="P311" t="s">
        <v>8314</v>
      </c>
      <c r="Q311" s="10">
        <f t="shared" si="12"/>
        <v>41134.751550925925</v>
      </c>
      <c r="R311">
        <f t="shared" si="13"/>
        <v>119</v>
      </c>
      <c r="S311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8309</v>
      </c>
      <c r="P312" t="s">
        <v>8314</v>
      </c>
      <c r="Q312" s="10">
        <f t="shared" si="12"/>
        <v>40821.183136574073</v>
      </c>
      <c r="R312">
        <f t="shared" si="13"/>
        <v>104</v>
      </c>
      <c r="S312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8309</v>
      </c>
      <c r="P313" t="s">
        <v>8314</v>
      </c>
      <c r="Q313" s="10">
        <f t="shared" si="12"/>
        <v>40868.219814814816</v>
      </c>
      <c r="R313">
        <f t="shared" si="13"/>
        <v>104</v>
      </c>
      <c r="S313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8309</v>
      </c>
      <c r="P314" t="s">
        <v>8314</v>
      </c>
      <c r="Q314" s="10">
        <f t="shared" si="12"/>
        <v>41348.877685185187</v>
      </c>
      <c r="R314">
        <f t="shared" si="13"/>
        <v>112</v>
      </c>
      <c r="S314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8309</v>
      </c>
      <c r="P315" t="s">
        <v>8314</v>
      </c>
      <c r="Q315" s="10">
        <f t="shared" si="12"/>
        <v>40357.227939814817</v>
      </c>
      <c r="R315">
        <f t="shared" si="13"/>
        <v>105</v>
      </c>
      <c r="S315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8309</v>
      </c>
      <c r="P316" t="s">
        <v>8314</v>
      </c>
      <c r="Q316" s="10">
        <f t="shared" si="12"/>
        <v>41304.833194444444</v>
      </c>
      <c r="R316">
        <f t="shared" si="13"/>
        <v>385</v>
      </c>
      <c r="S316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8309</v>
      </c>
      <c r="P317" t="s">
        <v>8314</v>
      </c>
      <c r="Q317" s="10">
        <f t="shared" si="12"/>
        <v>41113.77238425926</v>
      </c>
      <c r="R317">
        <f t="shared" si="13"/>
        <v>101</v>
      </c>
      <c r="S317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8309</v>
      </c>
      <c r="P318" t="s">
        <v>8314</v>
      </c>
      <c r="Q318" s="10">
        <f t="shared" si="12"/>
        <v>41950.923576388886</v>
      </c>
      <c r="R318">
        <f t="shared" si="13"/>
        <v>114</v>
      </c>
      <c r="S318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8309</v>
      </c>
      <c r="P319" t="s">
        <v>8314</v>
      </c>
      <c r="Q319" s="10">
        <f t="shared" si="12"/>
        <v>41589.676886574074</v>
      </c>
      <c r="R319">
        <f t="shared" si="13"/>
        <v>101</v>
      </c>
      <c r="S319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8309</v>
      </c>
      <c r="P320" t="s">
        <v>8314</v>
      </c>
      <c r="Q320" s="10">
        <f t="shared" si="12"/>
        <v>41330.038784722223</v>
      </c>
      <c r="R320">
        <f t="shared" si="13"/>
        <v>283</v>
      </c>
      <c r="S320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8309</v>
      </c>
      <c r="P321" t="s">
        <v>8314</v>
      </c>
      <c r="Q321" s="10">
        <f t="shared" si="12"/>
        <v>40123.83829861111</v>
      </c>
      <c r="R321">
        <f t="shared" si="13"/>
        <v>113</v>
      </c>
      <c r="S321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8309</v>
      </c>
      <c r="P322" t="s">
        <v>8314</v>
      </c>
      <c r="Q322" s="10">
        <f t="shared" ref="Q322:Q385" si="15">(((J322/60)/60)/24)+DATE(1970,1,1)</f>
        <v>42331.551307870366</v>
      </c>
      <c r="R322">
        <f t="shared" ref="R322:R385" si="16">ROUND(E322/D322*100,0)</f>
        <v>107</v>
      </c>
      <c r="S322">
        <f t="shared" ref="S322:S385" si="17">YEAR(Q322)</f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8309</v>
      </c>
      <c r="P323" t="s">
        <v>8314</v>
      </c>
      <c r="Q323" s="10">
        <f t="shared" si="15"/>
        <v>42647.446597222224</v>
      </c>
      <c r="R323">
        <f t="shared" si="16"/>
        <v>103</v>
      </c>
      <c r="S323">
        <f t="shared" si="17"/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8309</v>
      </c>
      <c r="P324" t="s">
        <v>8314</v>
      </c>
      <c r="Q324" s="10">
        <f t="shared" si="15"/>
        <v>42473.57</v>
      </c>
      <c r="R324">
        <f t="shared" si="16"/>
        <v>108</v>
      </c>
      <c r="S324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8309</v>
      </c>
      <c r="P325" t="s">
        <v>8314</v>
      </c>
      <c r="Q325" s="10">
        <f t="shared" si="15"/>
        <v>42697.32136574074</v>
      </c>
      <c r="R325">
        <f t="shared" si="16"/>
        <v>123</v>
      </c>
      <c r="S325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8309</v>
      </c>
      <c r="P326" t="s">
        <v>8314</v>
      </c>
      <c r="Q326" s="10">
        <f t="shared" si="15"/>
        <v>42184.626250000001</v>
      </c>
      <c r="R326">
        <f t="shared" si="16"/>
        <v>102</v>
      </c>
      <c r="S326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8309</v>
      </c>
      <c r="P327" t="s">
        <v>8314</v>
      </c>
      <c r="Q327" s="10">
        <f t="shared" si="15"/>
        <v>42689.187881944439</v>
      </c>
      <c r="R327">
        <f t="shared" si="16"/>
        <v>104</v>
      </c>
      <c r="S327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8309</v>
      </c>
      <c r="P328" t="s">
        <v>8314</v>
      </c>
      <c r="Q328" s="10">
        <f t="shared" si="15"/>
        <v>42775.314884259264</v>
      </c>
      <c r="R328">
        <f t="shared" si="16"/>
        <v>113</v>
      </c>
      <c r="S328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8309</v>
      </c>
      <c r="P329" t="s">
        <v>8314</v>
      </c>
      <c r="Q329" s="10">
        <f t="shared" si="15"/>
        <v>42058.235289351855</v>
      </c>
      <c r="R329">
        <f t="shared" si="16"/>
        <v>136</v>
      </c>
      <c r="S329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8309</v>
      </c>
      <c r="P330" t="s">
        <v>8314</v>
      </c>
      <c r="Q330" s="10">
        <f t="shared" si="15"/>
        <v>42278.946620370371</v>
      </c>
      <c r="R330">
        <f t="shared" si="16"/>
        <v>104</v>
      </c>
      <c r="S330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8309</v>
      </c>
      <c r="P331" t="s">
        <v>8314</v>
      </c>
      <c r="Q331" s="10">
        <f t="shared" si="15"/>
        <v>42291.46674768519</v>
      </c>
      <c r="R331">
        <f t="shared" si="16"/>
        <v>106</v>
      </c>
      <c r="S331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8309</v>
      </c>
      <c r="P332" t="s">
        <v>8314</v>
      </c>
      <c r="Q332" s="10">
        <f t="shared" si="15"/>
        <v>41379.515775462962</v>
      </c>
      <c r="R332">
        <f t="shared" si="16"/>
        <v>102</v>
      </c>
      <c r="S332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8309</v>
      </c>
      <c r="P333" t="s">
        <v>8314</v>
      </c>
      <c r="Q333" s="10">
        <f t="shared" si="15"/>
        <v>42507.581412037034</v>
      </c>
      <c r="R333">
        <f t="shared" si="16"/>
        <v>107</v>
      </c>
      <c r="S333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8309</v>
      </c>
      <c r="P334" t="s">
        <v>8314</v>
      </c>
      <c r="Q334" s="10">
        <f t="shared" si="15"/>
        <v>42263.680289351847</v>
      </c>
      <c r="R334">
        <f t="shared" si="16"/>
        <v>113</v>
      </c>
      <c r="S334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8309</v>
      </c>
      <c r="P335" t="s">
        <v>8314</v>
      </c>
      <c r="Q335" s="10">
        <f t="shared" si="15"/>
        <v>42437.636469907404</v>
      </c>
      <c r="R335">
        <f t="shared" si="16"/>
        <v>125</v>
      </c>
      <c r="S335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8309</v>
      </c>
      <c r="P336" t="s">
        <v>8314</v>
      </c>
      <c r="Q336" s="10">
        <f t="shared" si="15"/>
        <v>42101.682372685187</v>
      </c>
      <c r="R336">
        <f t="shared" si="16"/>
        <v>101</v>
      </c>
      <c r="S336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8309</v>
      </c>
      <c r="P337" t="s">
        <v>8314</v>
      </c>
      <c r="Q337" s="10">
        <f t="shared" si="15"/>
        <v>42101.737442129626</v>
      </c>
      <c r="R337">
        <f t="shared" si="16"/>
        <v>103</v>
      </c>
      <c r="S337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8309</v>
      </c>
      <c r="P338" t="s">
        <v>8314</v>
      </c>
      <c r="Q338" s="10">
        <f t="shared" si="15"/>
        <v>42291.596273148149</v>
      </c>
      <c r="R338">
        <f t="shared" si="16"/>
        <v>117</v>
      </c>
      <c r="S338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8309</v>
      </c>
      <c r="P339" t="s">
        <v>8314</v>
      </c>
      <c r="Q339" s="10">
        <f t="shared" si="15"/>
        <v>42047.128564814819</v>
      </c>
      <c r="R339">
        <f t="shared" si="16"/>
        <v>101</v>
      </c>
      <c r="S339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8309</v>
      </c>
      <c r="P340" t="s">
        <v>8314</v>
      </c>
      <c r="Q340" s="10">
        <f t="shared" si="15"/>
        <v>42559.755671296298</v>
      </c>
      <c r="R340">
        <f t="shared" si="16"/>
        <v>110</v>
      </c>
      <c r="S340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8309</v>
      </c>
      <c r="P341" t="s">
        <v>8314</v>
      </c>
      <c r="Q341" s="10">
        <f t="shared" si="15"/>
        <v>42093.760046296295</v>
      </c>
      <c r="R341">
        <f t="shared" si="16"/>
        <v>108</v>
      </c>
      <c r="S341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8309</v>
      </c>
      <c r="P342" t="s">
        <v>8314</v>
      </c>
      <c r="Q342" s="10">
        <f t="shared" si="15"/>
        <v>42772.669062500005</v>
      </c>
      <c r="R342">
        <f t="shared" si="16"/>
        <v>125</v>
      </c>
      <c r="S342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8309</v>
      </c>
      <c r="P343" t="s">
        <v>8314</v>
      </c>
      <c r="Q343" s="10">
        <f t="shared" si="15"/>
        <v>41894.879606481481</v>
      </c>
      <c r="R343">
        <f t="shared" si="16"/>
        <v>107</v>
      </c>
      <c r="S343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8309</v>
      </c>
      <c r="P344" t="s">
        <v>8314</v>
      </c>
      <c r="Q344" s="10">
        <f t="shared" si="15"/>
        <v>42459.780844907407</v>
      </c>
      <c r="R344">
        <f t="shared" si="16"/>
        <v>100</v>
      </c>
      <c r="S344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8309</v>
      </c>
      <c r="P345" t="s">
        <v>8314</v>
      </c>
      <c r="Q345" s="10">
        <f t="shared" si="15"/>
        <v>41926.73778935185</v>
      </c>
      <c r="R345">
        <f t="shared" si="16"/>
        <v>102</v>
      </c>
      <c r="S345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8309</v>
      </c>
      <c r="P346" t="s">
        <v>8314</v>
      </c>
      <c r="Q346" s="10">
        <f t="shared" si="15"/>
        <v>42111.970995370371</v>
      </c>
      <c r="R346">
        <f t="shared" si="16"/>
        <v>102</v>
      </c>
      <c r="S346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8309</v>
      </c>
      <c r="P347" t="s">
        <v>8314</v>
      </c>
      <c r="Q347" s="10">
        <f t="shared" si="15"/>
        <v>42114.944328703699</v>
      </c>
      <c r="R347">
        <f t="shared" si="16"/>
        <v>123</v>
      </c>
      <c r="S347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8309</v>
      </c>
      <c r="P348" t="s">
        <v>8314</v>
      </c>
      <c r="Q348" s="10">
        <f t="shared" si="15"/>
        <v>42261.500243055561</v>
      </c>
      <c r="R348">
        <f t="shared" si="16"/>
        <v>170</v>
      </c>
      <c r="S348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8309</v>
      </c>
      <c r="P349" t="s">
        <v>8314</v>
      </c>
      <c r="Q349" s="10">
        <f t="shared" si="15"/>
        <v>42292.495474537034</v>
      </c>
      <c r="R349">
        <f t="shared" si="16"/>
        <v>112</v>
      </c>
      <c r="S349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8309</v>
      </c>
      <c r="P350" t="s">
        <v>8314</v>
      </c>
      <c r="Q350" s="10">
        <f t="shared" si="15"/>
        <v>42207.58699074074</v>
      </c>
      <c r="R350">
        <f t="shared" si="16"/>
        <v>103</v>
      </c>
      <c r="S350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8309</v>
      </c>
      <c r="P351" t="s">
        <v>8314</v>
      </c>
      <c r="Q351" s="10">
        <f t="shared" si="15"/>
        <v>42760.498935185184</v>
      </c>
      <c r="R351">
        <f t="shared" si="16"/>
        <v>107</v>
      </c>
      <c r="S351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8309</v>
      </c>
      <c r="P352" t="s">
        <v>8314</v>
      </c>
      <c r="Q352" s="10">
        <f t="shared" si="15"/>
        <v>42586.066076388888</v>
      </c>
      <c r="R352">
        <f t="shared" si="16"/>
        <v>115</v>
      </c>
      <c r="S352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8309</v>
      </c>
      <c r="P353" t="s">
        <v>8314</v>
      </c>
      <c r="Q353" s="10">
        <f t="shared" si="15"/>
        <v>42427.964745370366</v>
      </c>
      <c r="R353">
        <f t="shared" si="16"/>
        <v>127</v>
      </c>
      <c r="S353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8309</v>
      </c>
      <c r="P354" t="s">
        <v>8314</v>
      </c>
      <c r="Q354" s="10">
        <f t="shared" si="15"/>
        <v>41890.167453703703</v>
      </c>
      <c r="R354">
        <f t="shared" si="16"/>
        <v>117</v>
      </c>
      <c r="S354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8309</v>
      </c>
      <c r="P355" t="s">
        <v>8314</v>
      </c>
      <c r="Q355" s="10">
        <f t="shared" si="15"/>
        <v>42297.791886574079</v>
      </c>
      <c r="R355">
        <f t="shared" si="16"/>
        <v>109</v>
      </c>
      <c r="S355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8309</v>
      </c>
      <c r="P356" t="s">
        <v>8314</v>
      </c>
      <c r="Q356" s="10">
        <f t="shared" si="15"/>
        <v>42438.827789351853</v>
      </c>
      <c r="R356">
        <f t="shared" si="16"/>
        <v>104</v>
      </c>
      <c r="S356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8309</v>
      </c>
      <c r="P357" t="s">
        <v>8314</v>
      </c>
      <c r="Q357" s="10">
        <f t="shared" si="15"/>
        <v>41943.293912037036</v>
      </c>
      <c r="R357">
        <f t="shared" si="16"/>
        <v>116</v>
      </c>
      <c r="S357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8309</v>
      </c>
      <c r="P358" t="s">
        <v>8314</v>
      </c>
      <c r="Q358" s="10">
        <f t="shared" si="15"/>
        <v>42415.803159722222</v>
      </c>
      <c r="R358">
        <f t="shared" si="16"/>
        <v>103</v>
      </c>
      <c r="S358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8309</v>
      </c>
      <c r="P359" t="s">
        <v>8314</v>
      </c>
      <c r="Q359" s="10">
        <f t="shared" si="15"/>
        <v>42078.222187499996</v>
      </c>
      <c r="R359">
        <f t="shared" si="16"/>
        <v>174</v>
      </c>
      <c r="S359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8309</v>
      </c>
      <c r="P360" t="s">
        <v>8314</v>
      </c>
      <c r="Q360" s="10">
        <f t="shared" si="15"/>
        <v>42507.860196759255</v>
      </c>
      <c r="R360">
        <f t="shared" si="16"/>
        <v>103</v>
      </c>
      <c r="S360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8309</v>
      </c>
      <c r="P361" t="s">
        <v>8314</v>
      </c>
      <c r="Q361" s="10">
        <f t="shared" si="15"/>
        <v>41935.070486111108</v>
      </c>
      <c r="R361">
        <f t="shared" si="16"/>
        <v>105</v>
      </c>
      <c r="S361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8309</v>
      </c>
      <c r="P362" t="s">
        <v>8314</v>
      </c>
      <c r="Q362" s="10">
        <f t="shared" si="15"/>
        <v>42163.897916666669</v>
      </c>
      <c r="R362">
        <f t="shared" si="16"/>
        <v>101</v>
      </c>
      <c r="S362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8309</v>
      </c>
      <c r="P363" t="s">
        <v>8314</v>
      </c>
      <c r="Q363" s="10">
        <f t="shared" si="15"/>
        <v>41936.001226851848</v>
      </c>
      <c r="R363">
        <f t="shared" si="16"/>
        <v>111</v>
      </c>
      <c r="S363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8309</v>
      </c>
      <c r="P364" t="s">
        <v>8314</v>
      </c>
      <c r="Q364" s="10">
        <f t="shared" si="15"/>
        <v>41837.210543981484</v>
      </c>
      <c r="R364">
        <f t="shared" si="16"/>
        <v>124</v>
      </c>
      <c r="S364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8309</v>
      </c>
      <c r="P365" t="s">
        <v>8314</v>
      </c>
      <c r="Q365" s="10">
        <f t="shared" si="15"/>
        <v>40255.744629629626</v>
      </c>
      <c r="R365">
        <f t="shared" si="16"/>
        <v>101</v>
      </c>
      <c r="S365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8309</v>
      </c>
      <c r="P366" t="s">
        <v>8314</v>
      </c>
      <c r="Q366" s="10">
        <f t="shared" si="15"/>
        <v>41780.859629629631</v>
      </c>
      <c r="R366">
        <f t="shared" si="16"/>
        <v>110</v>
      </c>
      <c r="S366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8309</v>
      </c>
      <c r="P367" t="s">
        <v>8314</v>
      </c>
      <c r="Q367" s="10">
        <f t="shared" si="15"/>
        <v>41668.606469907405</v>
      </c>
      <c r="R367">
        <f t="shared" si="16"/>
        <v>104</v>
      </c>
      <c r="S367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8309</v>
      </c>
      <c r="P368" t="s">
        <v>8314</v>
      </c>
      <c r="Q368" s="10">
        <f t="shared" si="15"/>
        <v>41019.793032407404</v>
      </c>
      <c r="R368">
        <f t="shared" si="16"/>
        <v>101</v>
      </c>
      <c r="S368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8309</v>
      </c>
      <c r="P369" t="s">
        <v>8314</v>
      </c>
      <c r="Q369" s="10">
        <f t="shared" si="15"/>
        <v>41355.577291666668</v>
      </c>
      <c r="R369">
        <f t="shared" si="16"/>
        <v>103</v>
      </c>
      <c r="S369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8309</v>
      </c>
      <c r="P370" t="s">
        <v>8314</v>
      </c>
      <c r="Q370" s="10">
        <f t="shared" si="15"/>
        <v>42043.605578703704</v>
      </c>
      <c r="R370">
        <f t="shared" si="16"/>
        <v>104</v>
      </c>
      <c r="S370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8309</v>
      </c>
      <c r="P371" t="s">
        <v>8314</v>
      </c>
      <c r="Q371" s="10">
        <f t="shared" si="15"/>
        <v>40893.551724537036</v>
      </c>
      <c r="R371">
        <f t="shared" si="16"/>
        <v>110</v>
      </c>
      <c r="S371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8309</v>
      </c>
      <c r="P372" t="s">
        <v>8314</v>
      </c>
      <c r="Q372" s="10">
        <f t="shared" si="15"/>
        <v>42711.795138888891</v>
      </c>
      <c r="R372">
        <f t="shared" si="16"/>
        <v>122</v>
      </c>
      <c r="S372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8309</v>
      </c>
      <c r="P373" t="s">
        <v>8314</v>
      </c>
      <c r="Q373" s="10">
        <f t="shared" si="15"/>
        <v>41261.767812500002</v>
      </c>
      <c r="R373">
        <f t="shared" si="16"/>
        <v>114</v>
      </c>
      <c r="S373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8309</v>
      </c>
      <c r="P374" t="s">
        <v>8314</v>
      </c>
      <c r="Q374" s="10">
        <f t="shared" si="15"/>
        <v>42425.576898148152</v>
      </c>
      <c r="R374">
        <f t="shared" si="16"/>
        <v>125</v>
      </c>
      <c r="S374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8309</v>
      </c>
      <c r="P375" t="s">
        <v>8314</v>
      </c>
      <c r="Q375" s="10">
        <f t="shared" si="15"/>
        <v>41078.91201388889</v>
      </c>
      <c r="R375">
        <f t="shared" si="16"/>
        <v>107</v>
      </c>
      <c r="S375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8309</v>
      </c>
      <c r="P376" t="s">
        <v>8314</v>
      </c>
      <c r="Q376" s="10">
        <f t="shared" si="15"/>
        <v>40757.889247685183</v>
      </c>
      <c r="R376">
        <f t="shared" si="16"/>
        <v>131</v>
      </c>
      <c r="S376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8309</v>
      </c>
      <c r="P377" t="s">
        <v>8314</v>
      </c>
      <c r="Q377" s="10">
        <f t="shared" si="15"/>
        <v>41657.985081018516</v>
      </c>
      <c r="R377">
        <f t="shared" si="16"/>
        <v>120</v>
      </c>
      <c r="S377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8309</v>
      </c>
      <c r="P378" t="s">
        <v>8314</v>
      </c>
      <c r="Q378" s="10">
        <f t="shared" si="15"/>
        <v>42576.452731481477</v>
      </c>
      <c r="R378">
        <f t="shared" si="16"/>
        <v>106</v>
      </c>
      <c r="S378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8309</v>
      </c>
      <c r="P379" t="s">
        <v>8314</v>
      </c>
      <c r="Q379" s="10">
        <f t="shared" si="15"/>
        <v>42292.250787037032</v>
      </c>
      <c r="R379">
        <f t="shared" si="16"/>
        <v>114</v>
      </c>
      <c r="S379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8309</v>
      </c>
      <c r="P380" t="s">
        <v>8314</v>
      </c>
      <c r="Q380" s="10">
        <f t="shared" si="15"/>
        <v>42370.571851851855</v>
      </c>
      <c r="R380">
        <f t="shared" si="16"/>
        <v>112</v>
      </c>
      <c r="S380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8309</v>
      </c>
      <c r="P381" t="s">
        <v>8314</v>
      </c>
      <c r="Q381" s="10">
        <f t="shared" si="15"/>
        <v>40987.688333333332</v>
      </c>
      <c r="R381">
        <f t="shared" si="16"/>
        <v>116</v>
      </c>
      <c r="S381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8309</v>
      </c>
      <c r="P382" t="s">
        <v>8314</v>
      </c>
      <c r="Q382" s="10">
        <f t="shared" si="15"/>
        <v>42367.719814814816</v>
      </c>
      <c r="R382">
        <f t="shared" si="16"/>
        <v>142</v>
      </c>
      <c r="S382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8309</v>
      </c>
      <c r="P383" t="s">
        <v>8314</v>
      </c>
      <c r="Q383" s="10">
        <f t="shared" si="15"/>
        <v>41085.698113425926</v>
      </c>
      <c r="R383">
        <f t="shared" si="16"/>
        <v>105</v>
      </c>
      <c r="S383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8309</v>
      </c>
      <c r="P384" t="s">
        <v>8314</v>
      </c>
      <c r="Q384" s="10">
        <f t="shared" si="15"/>
        <v>41144.709490740745</v>
      </c>
      <c r="R384">
        <f t="shared" si="16"/>
        <v>256</v>
      </c>
      <c r="S384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8309</v>
      </c>
      <c r="P385" t="s">
        <v>8314</v>
      </c>
      <c r="Q385" s="10">
        <f t="shared" si="15"/>
        <v>41755.117581018516</v>
      </c>
      <c r="R385">
        <f t="shared" si="16"/>
        <v>207</v>
      </c>
      <c r="S385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8309</v>
      </c>
      <c r="P386" t="s">
        <v>8314</v>
      </c>
      <c r="Q386" s="10">
        <f t="shared" ref="Q386:Q449" si="18">(((J386/60)/60)/24)+DATE(1970,1,1)</f>
        <v>41980.781793981485</v>
      </c>
      <c r="R386">
        <f t="shared" ref="R386:R449" si="19">ROUND(E386/D386*100,0)</f>
        <v>112</v>
      </c>
      <c r="S386">
        <f t="shared" ref="S386:S449" si="20">YEAR(Q386)</f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8309</v>
      </c>
      <c r="P387" t="s">
        <v>8314</v>
      </c>
      <c r="Q387" s="10">
        <f t="shared" si="18"/>
        <v>41934.584502314814</v>
      </c>
      <c r="R387">
        <f t="shared" si="19"/>
        <v>106</v>
      </c>
      <c r="S387">
        <f t="shared" si="20"/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8309</v>
      </c>
      <c r="P388" t="s">
        <v>8314</v>
      </c>
      <c r="Q388" s="10">
        <f t="shared" si="18"/>
        <v>42211.951284722221</v>
      </c>
      <c r="R388">
        <f t="shared" si="19"/>
        <v>100</v>
      </c>
      <c r="S388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8309</v>
      </c>
      <c r="P389" t="s">
        <v>8314</v>
      </c>
      <c r="Q389" s="10">
        <f t="shared" si="18"/>
        <v>42200.67659722222</v>
      </c>
      <c r="R389">
        <f t="shared" si="19"/>
        <v>214</v>
      </c>
      <c r="S389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8309</v>
      </c>
      <c r="P390" t="s">
        <v>8314</v>
      </c>
      <c r="Q390" s="10">
        <f t="shared" si="18"/>
        <v>42549.076157407413</v>
      </c>
      <c r="R390">
        <f t="shared" si="19"/>
        <v>126</v>
      </c>
      <c r="S390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8309</v>
      </c>
      <c r="P391" t="s">
        <v>8314</v>
      </c>
      <c r="Q391" s="10">
        <f t="shared" si="18"/>
        <v>41674.063078703701</v>
      </c>
      <c r="R391">
        <f t="shared" si="19"/>
        <v>182</v>
      </c>
      <c r="S391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8309</v>
      </c>
      <c r="P392" t="s">
        <v>8314</v>
      </c>
      <c r="Q392" s="10">
        <f t="shared" si="18"/>
        <v>42112.036712962959</v>
      </c>
      <c r="R392">
        <f t="shared" si="19"/>
        <v>100</v>
      </c>
      <c r="S392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8309</v>
      </c>
      <c r="P393" t="s">
        <v>8314</v>
      </c>
      <c r="Q393" s="10">
        <f t="shared" si="18"/>
        <v>40865.042256944449</v>
      </c>
      <c r="R393">
        <f t="shared" si="19"/>
        <v>101</v>
      </c>
      <c r="S393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8309</v>
      </c>
      <c r="P394" t="s">
        <v>8314</v>
      </c>
      <c r="Q394" s="10">
        <f t="shared" si="18"/>
        <v>40763.717256944445</v>
      </c>
      <c r="R394">
        <f t="shared" si="19"/>
        <v>101</v>
      </c>
      <c r="S394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8309</v>
      </c>
      <c r="P395" t="s">
        <v>8314</v>
      </c>
      <c r="Q395" s="10">
        <f t="shared" si="18"/>
        <v>41526.708935185183</v>
      </c>
      <c r="R395">
        <f t="shared" si="19"/>
        <v>110</v>
      </c>
      <c r="S395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8309</v>
      </c>
      <c r="P396" t="s">
        <v>8314</v>
      </c>
      <c r="Q396" s="10">
        <f t="shared" si="18"/>
        <v>42417.818078703705</v>
      </c>
      <c r="R396">
        <f t="shared" si="19"/>
        <v>112</v>
      </c>
      <c r="S396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8309</v>
      </c>
      <c r="P397" t="s">
        <v>8314</v>
      </c>
      <c r="Q397" s="10">
        <f t="shared" si="18"/>
        <v>40990.909259259257</v>
      </c>
      <c r="R397">
        <f t="shared" si="19"/>
        <v>108</v>
      </c>
      <c r="S397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8309</v>
      </c>
      <c r="P398" t="s">
        <v>8314</v>
      </c>
      <c r="Q398" s="10">
        <f t="shared" si="18"/>
        <v>41082.564884259256</v>
      </c>
      <c r="R398">
        <f t="shared" si="19"/>
        <v>107</v>
      </c>
      <c r="S398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8309</v>
      </c>
      <c r="P399" t="s">
        <v>8314</v>
      </c>
      <c r="Q399" s="10">
        <f t="shared" si="18"/>
        <v>40379.776435185187</v>
      </c>
      <c r="R399">
        <f t="shared" si="19"/>
        <v>104</v>
      </c>
      <c r="S399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8309</v>
      </c>
      <c r="P400" t="s">
        <v>8314</v>
      </c>
      <c r="Q400" s="10">
        <f t="shared" si="18"/>
        <v>42078.793124999997</v>
      </c>
      <c r="R400">
        <f t="shared" si="19"/>
        <v>125</v>
      </c>
      <c r="S400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8309</v>
      </c>
      <c r="P401" t="s">
        <v>8314</v>
      </c>
      <c r="Q401" s="10">
        <f t="shared" si="18"/>
        <v>42687.875775462962</v>
      </c>
      <c r="R401">
        <f t="shared" si="19"/>
        <v>107</v>
      </c>
      <c r="S401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8309</v>
      </c>
      <c r="P402" t="s">
        <v>8314</v>
      </c>
      <c r="Q402" s="10">
        <f t="shared" si="18"/>
        <v>41745.635960648149</v>
      </c>
      <c r="R402">
        <f t="shared" si="19"/>
        <v>112</v>
      </c>
      <c r="S402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8309</v>
      </c>
      <c r="P403" t="s">
        <v>8314</v>
      </c>
      <c r="Q403" s="10">
        <f t="shared" si="18"/>
        <v>40732.842245370368</v>
      </c>
      <c r="R403">
        <f t="shared" si="19"/>
        <v>104</v>
      </c>
      <c r="S403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8309</v>
      </c>
      <c r="P404" t="s">
        <v>8314</v>
      </c>
      <c r="Q404" s="10">
        <f t="shared" si="18"/>
        <v>42292.539548611108</v>
      </c>
      <c r="R404">
        <f t="shared" si="19"/>
        <v>142</v>
      </c>
      <c r="S404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8309</v>
      </c>
      <c r="P405" t="s">
        <v>8314</v>
      </c>
      <c r="Q405" s="10">
        <f t="shared" si="18"/>
        <v>40718.310659722221</v>
      </c>
      <c r="R405">
        <f t="shared" si="19"/>
        <v>105</v>
      </c>
      <c r="S405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8309</v>
      </c>
      <c r="P406" t="s">
        <v>8314</v>
      </c>
      <c r="Q406" s="10">
        <f t="shared" si="18"/>
        <v>41646.628032407411</v>
      </c>
      <c r="R406">
        <f t="shared" si="19"/>
        <v>103</v>
      </c>
      <c r="S406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8309</v>
      </c>
      <c r="P407" t="s">
        <v>8314</v>
      </c>
      <c r="Q407" s="10">
        <f t="shared" si="18"/>
        <v>41674.08494212963</v>
      </c>
      <c r="R407">
        <f t="shared" si="19"/>
        <v>108</v>
      </c>
      <c r="S407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8309</v>
      </c>
      <c r="P408" t="s">
        <v>8314</v>
      </c>
      <c r="Q408" s="10">
        <f t="shared" si="18"/>
        <v>40638.162465277775</v>
      </c>
      <c r="R408">
        <f t="shared" si="19"/>
        <v>108</v>
      </c>
      <c r="S408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8309</v>
      </c>
      <c r="P409" t="s">
        <v>8314</v>
      </c>
      <c r="Q409" s="10">
        <f t="shared" si="18"/>
        <v>40806.870949074073</v>
      </c>
      <c r="R409">
        <f t="shared" si="19"/>
        <v>102</v>
      </c>
      <c r="S409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8309</v>
      </c>
      <c r="P410" t="s">
        <v>8314</v>
      </c>
      <c r="Q410" s="10">
        <f t="shared" si="18"/>
        <v>41543.735995370371</v>
      </c>
      <c r="R410">
        <f t="shared" si="19"/>
        <v>101</v>
      </c>
      <c r="S410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8309</v>
      </c>
      <c r="P411" t="s">
        <v>8314</v>
      </c>
      <c r="Q411" s="10">
        <f t="shared" si="18"/>
        <v>42543.862777777773</v>
      </c>
      <c r="R411">
        <f t="shared" si="19"/>
        <v>137</v>
      </c>
      <c r="S411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8309</v>
      </c>
      <c r="P412" t="s">
        <v>8314</v>
      </c>
      <c r="Q412" s="10">
        <f t="shared" si="18"/>
        <v>42113.981446759266</v>
      </c>
      <c r="R412">
        <f t="shared" si="19"/>
        <v>128</v>
      </c>
      <c r="S412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8309</v>
      </c>
      <c r="P413" t="s">
        <v>8314</v>
      </c>
      <c r="Q413" s="10">
        <f t="shared" si="18"/>
        <v>41598.17597222222</v>
      </c>
      <c r="R413">
        <f t="shared" si="19"/>
        <v>101</v>
      </c>
      <c r="S413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8309</v>
      </c>
      <c r="P414" t="s">
        <v>8314</v>
      </c>
      <c r="Q414" s="10">
        <f t="shared" si="18"/>
        <v>41099.742800925924</v>
      </c>
      <c r="R414">
        <f t="shared" si="19"/>
        <v>127</v>
      </c>
      <c r="S414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8309</v>
      </c>
      <c r="P415" t="s">
        <v>8314</v>
      </c>
      <c r="Q415" s="10">
        <f t="shared" si="18"/>
        <v>41079.877442129626</v>
      </c>
      <c r="R415">
        <f t="shared" si="19"/>
        <v>105</v>
      </c>
      <c r="S415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8309</v>
      </c>
      <c r="P416" t="s">
        <v>8314</v>
      </c>
      <c r="Q416" s="10">
        <f t="shared" si="18"/>
        <v>41529.063252314816</v>
      </c>
      <c r="R416">
        <f t="shared" si="19"/>
        <v>103</v>
      </c>
      <c r="S416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8309</v>
      </c>
      <c r="P417" t="s">
        <v>8314</v>
      </c>
      <c r="Q417" s="10">
        <f t="shared" si="18"/>
        <v>41904.851875</v>
      </c>
      <c r="R417">
        <f t="shared" si="19"/>
        <v>102</v>
      </c>
      <c r="S417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8309</v>
      </c>
      <c r="P418" t="s">
        <v>8314</v>
      </c>
      <c r="Q418" s="10">
        <f t="shared" si="18"/>
        <v>41648.396192129629</v>
      </c>
      <c r="R418">
        <f t="shared" si="19"/>
        <v>120</v>
      </c>
      <c r="S418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8309</v>
      </c>
      <c r="P419" t="s">
        <v>8314</v>
      </c>
      <c r="Q419" s="10">
        <f t="shared" si="18"/>
        <v>41360.970601851855</v>
      </c>
      <c r="R419">
        <f t="shared" si="19"/>
        <v>100</v>
      </c>
      <c r="S419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8309</v>
      </c>
      <c r="P420" t="s">
        <v>8314</v>
      </c>
      <c r="Q420" s="10">
        <f t="shared" si="18"/>
        <v>42178.282372685186</v>
      </c>
      <c r="R420">
        <f t="shared" si="19"/>
        <v>101</v>
      </c>
      <c r="S420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8309</v>
      </c>
      <c r="P421" t="s">
        <v>8314</v>
      </c>
      <c r="Q421" s="10">
        <f t="shared" si="18"/>
        <v>41394.842442129629</v>
      </c>
      <c r="R421">
        <f t="shared" si="19"/>
        <v>100</v>
      </c>
      <c r="S421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8309</v>
      </c>
      <c r="P422" t="s">
        <v>8315</v>
      </c>
      <c r="Q422" s="10">
        <f t="shared" si="18"/>
        <v>41682.23646990741</v>
      </c>
      <c r="R422">
        <f t="shared" si="19"/>
        <v>0</v>
      </c>
      <c r="S422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8309</v>
      </c>
      <c r="P423" t="s">
        <v>8315</v>
      </c>
      <c r="Q423" s="10">
        <f t="shared" si="18"/>
        <v>42177.491388888884</v>
      </c>
      <c r="R423">
        <f t="shared" si="19"/>
        <v>2</v>
      </c>
      <c r="S423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8309</v>
      </c>
      <c r="P424" t="s">
        <v>8315</v>
      </c>
      <c r="Q424" s="10">
        <f t="shared" si="18"/>
        <v>41863.260381944441</v>
      </c>
      <c r="R424">
        <f t="shared" si="19"/>
        <v>1</v>
      </c>
      <c r="S424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8309</v>
      </c>
      <c r="P425" t="s">
        <v>8315</v>
      </c>
      <c r="Q425" s="10">
        <f t="shared" si="18"/>
        <v>41400.92627314815</v>
      </c>
      <c r="R425">
        <f t="shared" si="19"/>
        <v>1</v>
      </c>
      <c r="S425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8309</v>
      </c>
      <c r="P426" t="s">
        <v>8315</v>
      </c>
      <c r="Q426" s="10">
        <f t="shared" si="18"/>
        <v>40934.376145833332</v>
      </c>
      <c r="R426">
        <f t="shared" si="19"/>
        <v>7</v>
      </c>
      <c r="S426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8309</v>
      </c>
      <c r="P427" t="s">
        <v>8315</v>
      </c>
      <c r="Q427" s="10">
        <f t="shared" si="18"/>
        <v>42275.861157407402</v>
      </c>
      <c r="R427">
        <f t="shared" si="19"/>
        <v>0</v>
      </c>
      <c r="S427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8309</v>
      </c>
      <c r="P428" t="s">
        <v>8315</v>
      </c>
      <c r="Q428" s="10">
        <f t="shared" si="18"/>
        <v>42400.711967592593</v>
      </c>
      <c r="R428">
        <f t="shared" si="19"/>
        <v>1</v>
      </c>
      <c r="S428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8309</v>
      </c>
      <c r="P429" t="s">
        <v>8315</v>
      </c>
      <c r="Q429" s="10">
        <f t="shared" si="18"/>
        <v>42285.909027777772</v>
      </c>
      <c r="R429">
        <f t="shared" si="19"/>
        <v>0</v>
      </c>
      <c r="S429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8309</v>
      </c>
      <c r="P430" t="s">
        <v>8315</v>
      </c>
      <c r="Q430" s="10">
        <f t="shared" si="18"/>
        <v>41778.766724537039</v>
      </c>
      <c r="R430">
        <f t="shared" si="19"/>
        <v>6</v>
      </c>
      <c r="S430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8309</v>
      </c>
      <c r="P431" t="s">
        <v>8315</v>
      </c>
      <c r="Q431" s="10">
        <f t="shared" si="18"/>
        <v>40070.901412037041</v>
      </c>
      <c r="R431">
        <f t="shared" si="19"/>
        <v>0</v>
      </c>
      <c r="S431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8309</v>
      </c>
      <c r="P432" t="s">
        <v>8315</v>
      </c>
      <c r="Q432" s="10">
        <f t="shared" si="18"/>
        <v>41513.107256944444</v>
      </c>
      <c r="R432">
        <f t="shared" si="19"/>
        <v>2</v>
      </c>
      <c r="S432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8309</v>
      </c>
      <c r="P433" t="s">
        <v>8315</v>
      </c>
      <c r="Q433" s="10">
        <f t="shared" si="18"/>
        <v>42526.871331018512</v>
      </c>
      <c r="R433">
        <f t="shared" si="19"/>
        <v>14</v>
      </c>
      <c r="S433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8309</v>
      </c>
      <c r="P434" t="s">
        <v>8315</v>
      </c>
      <c r="Q434" s="10">
        <f t="shared" si="18"/>
        <v>42238.726631944446</v>
      </c>
      <c r="R434">
        <f t="shared" si="19"/>
        <v>10</v>
      </c>
      <c r="S434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8309</v>
      </c>
      <c r="P435" t="s">
        <v>8315</v>
      </c>
      <c r="Q435" s="10">
        <f t="shared" si="18"/>
        <v>42228.629884259266</v>
      </c>
      <c r="R435">
        <f t="shared" si="19"/>
        <v>0</v>
      </c>
      <c r="S435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8309</v>
      </c>
      <c r="P436" t="s">
        <v>8315</v>
      </c>
      <c r="Q436" s="10">
        <f t="shared" si="18"/>
        <v>41576.834513888891</v>
      </c>
      <c r="R436">
        <f t="shared" si="19"/>
        <v>5</v>
      </c>
      <c r="S436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8309</v>
      </c>
      <c r="P437" t="s">
        <v>8315</v>
      </c>
      <c r="Q437" s="10">
        <f t="shared" si="18"/>
        <v>41500.747453703705</v>
      </c>
      <c r="R437">
        <f t="shared" si="19"/>
        <v>0</v>
      </c>
      <c r="S437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8309</v>
      </c>
      <c r="P438" t="s">
        <v>8315</v>
      </c>
      <c r="Q438" s="10">
        <f t="shared" si="18"/>
        <v>41456.36241898148</v>
      </c>
      <c r="R438">
        <f t="shared" si="19"/>
        <v>0</v>
      </c>
      <c r="S438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8309</v>
      </c>
      <c r="P439" t="s">
        <v>8315</v>
      </c>
      <c r="Q439" s="10">
        <f t="shared" si="18"/>
        <v>42591.31858796296</v>
      </c>
      <c r="R439">
        <f t="shared" si="19"/>
        <v>0</v>
      </c>
      <c r="S439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8309</v>
      </c>
      <c r="P440" t="s">
        <v>8315</v>
      </c>
      <c r="Q440" s="10">
        <f t="shared" si="18"/>
        <v>42296.261087962965</v>
      </c>
      <c r="R440">
        <f t="shared" si="19"/>
        <v>9</v>
      </c>
      <c r="S440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8309</v>
      </c>
      <c r="P441" t="s">
        <v>8315</v>
      </c>
      <c r="Q441" s="10">
        <f t="shared" si="18"/>
        <v>41919.761782407404</v>
      </c>
      <c r="R441">
        <f t="shared" si="19"/>
        <v>0</v>
      </c>
      <c r="S441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8309</v>
      </c>
      <c r="P442" t="s">
        <v>8315</v>
      </c>
      <c r="Q442" s="10">
        <f t="shared" si="18"/>
        <v>42423.985567129625</v>
      </c>
      <c r="R442">
        <f t="shared" si="19"/>
        <v>0</v>
      </c>
      <c r="S442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8309</v>
      </c>
      <c r="P443" t="s">
        <v>8315</v>
      </c>
      <c r="Q443" s="10">
        <f t="shared" si="18"/>
        <v>41550.793935185182</v>
      </c>
      <c r="R443">
        <f t="shared" si="19"/>
        <v>0</v>
      </c>
      <c r="S443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8309</v>
      </c>
      <c r="P444" t="s">
        <v>8315</v>
      </c>
      <c r="Q444" s="10">
        <f t="shared" si="18"/>
        <v>42024.888692129629</v>
      </c>
      <c r="R444">
        <f t="shared" si="19"/>
        <v>39</v>
      </c>
      <c r="S444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8309</v>
      </c>
      <c r="P445" t="s">
        <v>8315</v>
      </c>
      <c r="Q445" s="10">
        <f t="shared" si="18"/>
        <v>41650.015057870369</v>
      </c>
      <c r="R445">
        <f t="shared" si="19"/>
        <v>0</v>
      </c>
      <c r="S445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8309</v>
      </c>
      <c r="P446" t="s">
        <v>8315</v>
      </c>
      <c r="Q446" s="10">
        <f t="shared" si="18"/>
        <v>40894.906956018516</v>
      </c>
      <c r="R446">
        <f t="shared" si="19"/>
        <v>5</v>
      </c>
      <c r="S446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8309</v>
      </c>
      <c r="P447" t="s">
        <v>8315</v>
      </c>
      <c r="Q447" s="10">
        <f t="shared" si="18"/>
        <v>42130.335358796292</v>
      </c>
      <c r="R447">
        <f t="shared" si="19"/>
        <v>0</v>
      </c>
      <c r="S447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8309</v>
      </c>
      <c r="P448" t="s">
        <v>8315</v>
      </c>
      <c r="Q448" s="10">
        <f t="shared" si="18"/>
        <v>42037.083564814813</v>
      </c>
      <c r="R448">
        <f t="shared" si="19"/>
        <v>7</v>
      </c>
      <c r="S448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8309</v>
      </c>
      <c r="P449" t="s">
        <v>8315</v>
      </c>
      <c r="Q449" s="10">
        <f t="shared" si="18"/>
        <v>41331.555127314816</v>
      </c>
      <c r="R449">
        <f t="shared" si="19"/>
        <v>0</v>
      </c>
      <c r="S449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8309</v>
      </c>
      <c r="P450" t="s">
        <v>8315</v>
      </c>
      <c r="Q450" s="10">
        <f t="shared" ref="Q450:Q513" si="21">(((J450/60)/60)/24)+DATE(1970,1,1)</f>
        <v>41753.758043981477</v>
      </c>
      <c r="R450">
        <f t="shared" ref="R450:R513" si="22">ROUND(E450/D450*100,0)</f>
        <v>3</v>
      </c>
      <c r="S450">
        <f t="shared" ref="S450:S513" si="23">YEAR(Q450)</f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8309</v>
      </c>
      <c r="P451" t="s">
        <v>8315</v>
      </c>
      <c r="Q451" s="10">
        <f t="shared" si="21"/>
        <v>41534.568113425928</v>
      </c>
      <c r="R451">
        <f t="shared" si="22"/>
        <v>2</v>
      </c>
      <c r="S451">
        <f t="shared" si="23"/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8309</v>
      </c>
      <c r="P452" t="s">
        <v>8315</v>
      </c>
      <c r="Q452" s="10">
        <f t="shared" si="21"/>
        <v>41654.946759259255</v>
      </c>
      <c r="R452">
        <f t="shared" si="22"/>
        <v>1</v>
      </c>
      <c r="S452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8309</v>
      </c>
      <c r="P453" t="s">
        <v>8315</v>
      </c>
      <c r="Q453" s="10">
        <f t="shared" si="21"/>
        <v>41634.715173611112</v>
      </c>
      <c r="R453">
        <f t="shared" si="22"/>
        <v>0</v>
      </c>
      <c r="S453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8309</v>
      </c>
      <c r="P454" t="s">
        <v>8315</v>
      </c>
      <c r="Q454" s="10">
        <f t="shared" si="21"/>
        <v>42107.703877314809</v>
      </c>
      <c r="R454">
        <f t="shared" si="22"/>
        <v>64</v>
      </c>
      <c r="S454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8309</v>
      </c>
      <c r="P455" t="s">
        <v>8315</v>
      </c>
      <c r="Q455" s="10">
        <f t="shared" si="21"/>
        <v>42038.824988425928</v>
      </c>
      <c r="R455">
        <f t="shared" si="22"/>
        <v>0</v>
      </c>
      <c r="S455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8309</v>
      </c>
      <c r="P456" t="s">
        <v>8315</v>
      </c>
      <c r="Q456" s="10">
        <f t="shared" si="21"/>
        <v>41938.717256944445</v>
      </c>
      <c r="R456">
        <f t="shared" si="22"/>
        <v>1</v>
      </c>
      <c r="S456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8309</v>
      </c>
      <c r="P457" t="s">
        <v>8315</v>
      </c>
      <c r="Q457" s="10">
        <f t="shared" si="21"/>
        <v>40971.002569444441</v>
      </c>
      <c r="R457">
        <f t="shared" si="22"/>
        <v>0</v>
      </c>
      <c r="S457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8309</v>
      </c>
      <c r="P458" t="s">
        <v>8315</v>
      </c>
      <c r="Q458" s="10">
        <f t="shared" si="21"/>
        <v>41547.694456018515</v>
      </c>
      <c r="R458">
        <f t="shared" si="22"/>
        <v>1</v>
      </c>
      <c r="S458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8309</v>
      </c>
      <c r="P459" t="s">
        <v>8315</v>
      </c>
      <c r="Q459" s="10">
        <f t="shared" si="21"/>
        <v>41837.767500000002</v>
      </c>
      <c r="R459">
        <f t="shared" si="22"/>
        <v>0</v>
      </c>
      <c r="S459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8309</v>
      </c>
      <c r="P460" t="s">
        <v>8315</v>
      </c>
      <c r="Q460" s="10">
        <f t="shared" si="21"/>
        <v>41378.69976851852</v>
      </c>
      <c r="R460">
        <f t="shared" si="22"/>
        <v>8</v>
      </c>
      <c r="S460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8309</v>
      </c>
      <c r="P461" t="s">
        <v>8315</v>
      </c>
      <c r="Q461" s="10">
        <f t="shared" si="21"/>
        <v>40800.6403587963</v>
      </c>
      <c r="R461">
        <f t="shared" si="22"/>
        <v>0</v>
      </c>
      <c r="S461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8309</v>
      </c>
      <c r="P462" t="s">
        <v>8315</v>
      </c>
      <c r="Q462" s="10">
        <f t="shared" si="21"/>
        <v>41759.542534722219</v>
      </c>
      <c r="R462">
        <f t="shared" si="22"/>
        <v>0</v>
      </c>
      <c r="S462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8309</v>
      </c>
      <c r="P463" t="s">
        <v>8315</v>
      </c>
      <c r="Q463" s="10">
        <f t="shared" si="21"/>
        <v>41407.84684027778</v>
      </c>
      <c r="R463">
        <f t="shared" si="22"/>
        <v>0</v>
      </c>
      <c r="S463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8309</v>
      </c>
      <c r="P464" t="s">
        <v>8315</v>
      </c>
      <c r="Q464" s="10">
        <f t="shared" si="21"/>
        <v>40705.126631944448</v>
      </c>
      <c r="R464">
        <f t="shared" si="22"/>
        <v>0</v>
      </c>
      <c r="S464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8309</v>
      </c>
      <c r="P465" t="s">
        <v>8315</v>
      </c>
      <c r="Q465" s="10">
        <f t="shared" si="21"/>
        <v>40750.710104166668</v>
      </c>
      <c r="R465">
        <f t="shared" si="22"/>
        <v>2</v>
      </c>
      <c r="S465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8309</v>
      </c>
      <c r="P466" t="s">
        <v>8315</v>
      </c>
      <c r="Q466" s="10">
        <f t="shared" si="21"/>
        <v>42488.848784722228</v>
      </c>
      <c r="R466">
        <f t="shared" si="22"/>
        <v>0</v>
      </c>
      <c r="S466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8309</v>
      </c>
      <c r="P467" t="s">
        <v>8315</v>
      </c>
      <c r="Q467" s="10">
        <f t="shared" si="21"/>
        <v>41801.120069444441</v>
      </c>
      <c r="R467">
        <f t="shared" si="22"/>
        <v>27</v>
      </c>
      <c r="S467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8309</v>
      </c>
      <c r="P468" t="s">
        <v>8315</v>
      </c>
      <c r="Q468" s="10">
        <f t="shared" si="21"/>
        <v>41129.942870370374</v>
      </c>
      <c r="R468">
        <f t="shared" si="22"/>
        <v>1</v>
      </c>
      <c r="S468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8309</v>
      </c>
      <c r="P469" t="s">
        <v>8315</v>
      </c>
      <c r="Q469" s="10">
        <f t="shared" si="21"/>
        <v>41135.679791666669</v>
      </c>
      <c r="R469">
        <f t="shared" si="22"/>
        <v>22</v>
      </c>
      <c r="S469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8309</v>
      </c>
      <c r="P470" t="s">
        <v>8315</v>
      </c>
      <c r="Q470" s="10">
        <f t="shared" si="21"/>
        <v>41041.167627314811</v>
      </c>
      <c r="R470">
        <f t="shared" si="22"/>
        <v>0</v>
      </c>
      <c r="S470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8309</v>
      </c>
      <c r="P471" t="s">
        <v>8315</v>
      </c>
      <c r="Q471" s="10">
        <f t="shared" si="21"/>
        <v>41827.989861111113</v>
      </c>
      <c r="R471">
        <f t="shared" si="22"/>
        <v>0</v>
      </c>
      <c r="S471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8309</v>
      </c>
      <c r="P472" t="s">
        <v>8315</v>
      </c>
      <c r="Q472" s="10">
        <f t="shared" si="21"/>
        <v>41605.167696759258</v>
      </c>
      <c r="R472">
        <f t="shared" si="22"/>
        <v>1</v>
      </c>
      <c r="S472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8309</v>
      </c>
      <c r="P473" t="s">
        <v>8315</v>
      </c>
      <c r="Q473" s="10">
        <f t="shared" si="21"/>
        <v>41703.721979166665</v>
      </c>
      <c r="R473">
        <f t="shared" si="22"/>
        <v>12</v>
      </c>
      <c r="S473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8309</v>
      </c>
      <c r="P474" t="s">
        <v>8315</v>
      </c>
      <c r="Q474" s="10">
        <f t="shared" si="21"/>
        <v>41844.922662037039</v>
      </c>
      <c r="R474">
        <f t="shared" si="22"/>
        <v>18</v>
      </c>
      <c r="S474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8309</v>
      </c>
      <c r="P475" t="s">
        <v>8315</v>
      </c>
      <c r="Q475" s="10">
        <f t="shared" si="21"/>
        <v>41869.698136574072</v>
      </c>
      <c r="R475">
        <f t="shared" si="22"/>
        <v>3</v>
      </c>
      <c r="S475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8309</v>
      </c>
      <c r="P476" t="s">
        <v>8315</v>
      </c>
      <c r="Q476" s="10">
        <f t="shared" si="21"/>
        <v>42753.329039351855</v>
      </c>
      <c r="R476">
        <f t="shared" si="22"/>
        <v>0</v>
      </c>
      <c r="S476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8309</v>
      </c>
      <c r="P477" t="s">
        <v>8315</v>
      </c>
      <c r="Q477" s="10">
        <f t="shared" si="21"/>
        <v>42100.086145833338</v>
      </c>
      <c r="R477">
        <f t="shared" si="22"/>
        <v>0</v>
      </c>
      <c r="S477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8309</v>
      </c>
      <c r="P478" t="s">
        <v>8315</v>
      </c>
      <c r="Q478" s="10">
        <f t="shared" si="21"/>
        <v>41757.975011574075</v>
      </c>
      <c r="R478">
        <f t="shared" si="22"/>
        <v>2</v>
      </c>
      <c r="S478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8309</v>
      </c>
      <c r="P479" t="s">
        <v>8315</v>
      </c>
      <c r="Q479" s="10">
        <f t="shared" si="21"/>
        <v>40987.83488425926</v>
      </c>
      <c r="R479">
        <f t="shared" si="22"/>
        <v>0</v>
      </c>
      <c r="S479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8309</v>
      </c>
      <c r="P480" t="s">
        <v>8315</v>
      </c>
      <c r="Q480" s="10">
        <f t="shared" si="21"/>
        <v>42065.910983796297</v>
      </c>
      <c r="R480">
        <f t="shared" si="22"/>
        <v>0</v>
      </c>
      <c r="S480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8309</v>
      </c>
      <c r="P481" t="s">
        <v>8315</v>
      </c>
      <c r="Q481" s="10">
        <f t="shared" si="21"/>
        <v>41904.407812500001</v>
      </c>
      <c r="R481">
        <f t="shared" si="22"/>
        <v>33</v>
      </c>
      <c r="S481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8309</v>
      </c>
      <c r="P482" t="s">
        <v>8315</v>
      </c>
      <c r="Q482" s="10">
        <f t="shared" si="21"/>
        <v>41465.500173611108</v>
      </c>
      <c r="R482">
        <f t="shared" si="22"/>
        <v>19</v>
      </c>
      <c r="S482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8309</v>
      </c>
      <c r="P483" t="s">
        <v>8315</v>
      </c>
      <c r="Q483" s="10">
        <f t="shared" si="21"/>
        <v>41162.672326388885</v>
      </c>
      <c r="R483">
        <f t="shared" si="22"/>
        <v>6</v>
      </c>
      <c r="S483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8309</v>
      </c>
      <c r="P484" t="s">
        <v>8315</v>
      </c>
      <c r="Q484" s="10">
        <f t="shared" si="21"/>
        <v>42447.896875000006</v>
      </c>
      <c r="R484">
        <f t="shared" si="22"/>
        <v>0</v>
      </c>
      <c r="S484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8309</v>
      </c>
      <c r="P485" t="s">
        <v>8315</v>
      </c>
      <c r="Q485" s="10">
        <f t="shared" si="21"/>
        <v>41243.197592592594</v>
      </c>
      <c r="R485">
        <f t="shared" si="22"/>
        <v>50</v>
      </c>
      <c r="S485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8309</v>
      </c>
      <c r="P486" t="s">
        <v>8315</v>
      </c>
      <c r="Q486" s="10">
        <f t="shared" si="21"/>
        <v>42272.93949074074</v>
      </c>
      <c r="R486">
        <f t="shared" si="22"/>
        <v>0</v>
      </c>
      <c r="S486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8309</v>
      </c>
      <c r="P487" t="s">
        <v>8315</v>
      </c>
      <c r="Q487" s="10">
        <f t="shared" si="21"/>
        <v>41381.50577546296</v>
      </c>
      <c r="R487">
        <f t="shared" si="22"/>
        <v>22</v>
      </c>
      <c r="S487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8309</v>
      </c>
      <c r="P488" t="s">
        <v>8315</v>
      </c>
      <c r="Q488" s="10">
        <f t="shared" si="21"/>
        <v>41761.94258101852</v>
      </c>
      <c r="R488">
        <f t="shared" si="22"/>
        <v>0</v>
      </c>
      <c r="S488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8309</v>
      </c>
      <c r="P489" t="s">
        <v>8315</v>
      </c>
      <c r="Q489" s="10">
        <f t="shared" si="21"/>
        <v>42669.594837962963</v>
      </c>
      <c r="R489">
        <f t="shared" si="22"/>
        <v>0</v>
      </c>
      <c r="S489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8309</v>
      </c>
      <c r="P490" t="s">
        <v>8315</v>
      </c>
      <c r="Q490" s="10">
        <f t="shared" si="21"/>
        <v>42714.054398148146</v>
      </c>
      <c r="R490">
        <f t="shared" si="22"/>
        <v>0</v>
      </c>
      <c r="S490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8309</v>
      </c>
      <c r="P491" t="s">
        <v>8315</v>
      </c>
      <c r="Q491" s="10">
        <f t="shared" si="21"/>
        <v>40882.481666666667</v>
      </c>
      <c r="R491">
        <f t="shared" si="22"/>
        <v>0</v>
      </c>
      <c r="S491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8309</v>
      </c>
      <c r="P492" t="s">
        <v>8315</v>
      </c>
      <c r="Q492" s="10">
        <f t="shared" si="21"/>
        <v>41113.968576388892</v>
      </c>
      <c r="R492">
        <f t="shared" si="22"/>
        <v>0</v>
      </c>
      <c r="S492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8309</v>
      </c>
      <c r="P493" t="s">
        <v>8315</v>
      </c>
      <c r="Q493" s="10">
        <f t="shared" si="21"/>
        <v>42366.982627314821</v>
      </c>
      <c r="R493">
        <f t="shared" si="22"/>
        <v>0</v>
      </c>
      <c r="S493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8309</v>
      </c>
      <c r="P494" t="s">
        <v>8315</v>
      </c>
      <c r="Q494" s="10">
        <f t="shared" si="21"/>
        <v>42596.03506944445</v>
      </c>
      <c r="R494">
        <f t="shared" si="22"/>
        <v>0</v>
      </c>
      <c r="S494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8309</v>
      </c>
      <c r="P495" t="s">
        <v>8315</v>
      </c>
      <c r="Q495" s="10">
        <f t="shared" si="21"/>
        <v>42114.726134259254</v>
      </c>
      <c r="R495">
        <f t="shared" si="22"/>
        <v>0</v>
      </c>
      <c r="S495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8309</v>
      </c>
      <c r="P496" t="s">
        <v>8315</v>
      </c>
      <c r="Q496" s="10">
        <f t="shared" si="21"/>
        <v>41799.830613425926</v>
      </c>
      <c r="R496">
        <f t="shared" si="22"/>
        <v>0</v>
      </c>
      <c r="S496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8309</v>
      </c>
      <c r="P497" t="s">
        <v>8315</v>
      </c>
      <c r="Q497" s="10">
        <f t="shared" si="21"/>
        <v>42171.827604166669</v>
      </c>
      <c r="R497">
        <f t="shared" si="22"/>
        <v>0</v>
      </c>
      <c r="S497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8309</v>
      </c>
      <c r="P498" t="s">
        <v>8315</v>
      </c>
      <c r="Q498" s="10">
        <f t="shared" si="21"/>
        <v>41620.93141203704</v>
      </c>
      <c r="R498">
        <f t="shared" si="22"/>
        <v>0</v>
      </c>
      <c r="S498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8309</v>
      </c>
      <c r="P499" t="s">
        <v>8315</v>
      </c>
      <c r="Q499" s="10">
        <f t="shared" si="21"/>
        <v>41945.037789351853</v>
      </c>
      <c r="R499">
        <f t="shared" si="22"/>
        <v>1</v>
      </c>
      <c r="S499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8309</v>
      </c>
      <c r="P500" t="s">
        <v>8315</v>
      </c>
      <c r="Q500" s="10">
        <f t="shared" si="21"/>
        <v>40858.762141203704</v>
      </c>
      <c r="R500">
        <f t="shared" si="22"/>
        <v>5</v>
      </c>
      <c r="S500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8309</v>
      </c>
      <c r="P501" t="s">
        <v>8315</v>
      </c>
      <c r="Q501" s="10">
        <f t="shared" si="21"/>
        <v>40043.895462962959</v>
      </c>
      <c r="R501">
        <f t="shared" si="22"/>
        <v>10</v>
      </c>
      <c r="S501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8309</v>
      </c>
      <c r="P502" t="s">
        <v>8315</v>
      </c>
      <c r="Q502" s="10">
        <f t="shared" si="21"/>
        <v>40247.886006944449</v>
      </c>
      <c r="R502">
        <f t="shared" si="22"/>
        <v>3</v>
      </c>
      <c r="S502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8309</v>
      </c>
      <c r="P503" t="s">
        <v>8315</v>
      </c>
      <c r="Q503" s="10">
        <f t="shared" si="21"/>
        <v>40703.234386574077</v>
      </c>
      <c r="R503">
        <f t="shared" si="22"/>
        <v>0</v>
      </c>
      <c r="S503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8309</v>
      </c>
      <c r="P504" t="s">
        <v>8315</v>
      </c>
      <c r="Q504" s="10">
        <f t="shared" si="21"/>
        <v>40956.553530092591</v>
      </c>
      <c r="R504">
        <f t="shared" si="22"/>
        <v>1</v>
      </c>
      <c r="S504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8309</v>
      </c>
      <c r="P505" t="s">
        <v>8315</v>
      </c>
      <c r="Q505" s="10">
        <f t="shared" si="21"/>
        <v>41991.526655092588</v>
      </c>
      <c r="R505">
        <f t="shared" si="22"/>
        <v>2</v>
      </c>
      <c r="S505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8309</v>
      </c>
      <c r="P506" t="s">
        <v>8315</v>
      </c>
      <c r="Q506" s="10">
        <f t="shared" si="21"/>
        <v>40949.98364583333</v>
      </c>
      <c r="R506">
        <f t="shared" si="22"/>
        <v>1</v>
      </c>
      <c r="S506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8309</v>
      </c>
      <c r="P507" t="s">
        <v>8315</v>
      </c>
      <c r="Q507" s="10">
        <f t="shared" si="21"/>
        <v>42318.098217592589</v>
      </c>
      <c r="R507">
        <f t="shared" si="22"/>
        <v>0</v>
      </c>
      <c r="S507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8309</v>
      </c>
      <c r="P508" t="s">
        <v>8315</v>
      </c>
      <c r="Q508" s="10">
        <f t="shared" si="21"/>
        <v>41466.552314814813</v>
      </c>
      <c r="R508">
        <f t="shared" si="22"/>
        <v>0</v>
      </c>
      <c r="S508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8309</v>
      </c>
      <c r="P509" t="s">
        <v>8315</v>
      </c>
      <c r="Q509" s="10">
        <f t="shared" si="21"/>
        <v>41156.958993055552</v>
      </c>
      <c r="R509">
        <f t="shared" si="22"/>
        <v>3</v>
      </c>
      <c r="S509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8309</v>
      </c>
      <c r="P510" t="s">
        <v>8315</v>
      </c>
      <c r="Q510" s="10">
        <f t="shared" si="21"/>
        <v>40995.024317129632</v>
      </c>
      <c r="R510">
        <f t="shared" si="22"/>
        <v>1</v>
      </c>
      <c r="S510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8309</v>
      </c>
      <c r="P511" t="s">
        <v>8315</v>
      </c>
      <c r="Q511" s="10">
        <f t="shared" si="21"/>
        <v>42153.631597222222</v>
      </c>
      <c r="R511">
        <f t="shared" si="22"/>
        <v>0</v>
      </c>
      <c r="S511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8309</v>
      </c>
      <c r="P512" t="s">
        <v>8315</v>
      </c>
      <c r="Q512" s="10">
        <f t="shared" si="21"/>
        <v>42400.176377314812</v>
      </c>
      <c r="R512">
        <f t="shared" si="22"/>
        <v>0</v>
      </c>
      <c r="S512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8309</v>
      </c>
      <c r="P513" t="s">
        <v>8315</v>
      </c>
      <c r="Q513" s="10">
        <f t="shared" si="21"/>
        <v>41340.303032407406</v>
      </c>
      <c r="R513">
        <f t="shared" si="22"/>
        <v>3</v>
      </c>
      <c r="S513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8309</v>
      </c>
      <c r="P514" t="s">
        <v>8315</v>
      </c>
      <c r="Q514" s="10">
        <f t="shared" ref="Q514:Q577" si="24">(((J514/60)/60)/24)+DATE(1970,1,1)</f>
        <v>42649.742210648154</v>
      </c>
      <c r="R514">
        <f t="shared" ref="R514:R577" si="25">ROUND(E514/D514*100,0)</f>
        <v>0</v>
      </c>
      <c r="S514">
        <f t="shared" ref="S514:S577" si="26">YEAR(Q514)</f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8309</v>
      </c>
      <c r="P515" t="s">
        <v>8315</v>
      </c>
      <c r="Q515" s="10">
        <f t="shared" si="24"/>
        <v>42552.653993055559</v>
      </c>
      <c r="R515">
        <f t="shared" si="25"/>
        <v>14</v>
      </c>
      <c r="S515">
        <f t="shared" si="26"/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8309</v>
      </c>
      <c r="P516" t="s">
        <v>8315</v>
      </c>
      <c r="Q516" s="10">
        <f t="shared" si="24"/>
        <v>41830.613969907405</v>
      </c>
      <c r="R516">
        <f t="shared" si="25"/>
        <v>3</v>
      </c>
      <c r="S516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8309</v>
      </c>
      <c r="P517" t="s">
        <v>8315</v>
      </c>
      <c r="Q517" s="10">
        <f t="shared" si="24"/>
        <v>42327.490752314814</v>
      </c>
      <c r="R517">
        <f t="shared" si="25"/>
        <v>25</v>
      </c>
      <c r="S517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8309</v>
      </c>
      <c r="P518" t="s">
        <v>8315</v>
      </c>
      <c r="Q518" s="10">
        <f t="shared" si="24"/>
        <v>42091.778703703705</v>
      </c>
      <c r="R518">
        <f t="shared" si="25"/>
        <v>0</v>
      </c>
      <c r="S518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8309</v>
      </c>
      <c r="P519" t="s">
        <v>8315</v>
      </c>
      <c r="Q519" s="10">
        <f t="shared" si="24"/>
        <v>42738.615289351852</v>
      </c>
      <c r="R519">
        <f t="shared" si="25"/>
        <v>1</v>
      </c>
      <c r="S519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8309</v>
      </c>
      <c r="P520" t="s">
        <v>8315</v>
      </c>
      <c r="Q520" s="10">
        <f t="shared" si="24"/>
        <v>42223.616018518514</v>
      </c>
      <c r="R520">
        <f t="shared" si="25"/>
        <v>0</v>
      </c>
      <c r="S520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8309</v>
      </c>
      <c r="P521" t="s">
        <v>8315</v>
      </c>
      <c r="Q521" s="10">
        <f t="shared" si="24"/>
        <v>41218.391446759262</v>
      </c>
      <c r="R521">
        <f t="shared" si="25"/>
        <v>23</v>
      </c>
      <c r="S521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8316</v>
      </c>
      <c r="P522" t="s">
        <v>8317</v>
      </c>
      <c r="Q522" s="10">
        <f t="shared" si="24"/>
        <v>42318.702094907407</v>
      </c>
      <c r="R522">
        <f t="shared" si="25"/>
        <v>102</v>
      </c>
      <c r="S522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8316</v>
      </c>
      <c r="P523" t="s">
        <v>8317</v>
      </c>
      <c r="Q523" s="10">
        <f t="shared" si="24"/>
        <v>42646.092812499999</v>
      </c>
      <c r="R523">
        <f t="shared" si="25"/>
        <v>105</v>
      </c>
      <c r="S523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8316</v>
      </c>
      <c r="P524" t="s">
        <v>8317</v>
      </c>
      <c r="Q524" s="10">
        <f t="shared" si="24"/>
        <v>42430.040798611109</v>
      </c>
      <c r="R524">
        <f t="shared" si="25"/>
        <v>115</v>
      </c>
      <c r="S524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8316</v>
      </c>
      <c r="P525" t="s">
        <v>8317</v>
      </c>
      <c r="Q525" s="10">
        <f t="shared" si="24"/>
        <v>42238.13282407407</v>
      </c>
      <c r="R525">
        <f t="shared" si="25"/>
        <v>121</v>
      </c>
      <c r="S525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8316</v>
      </c>
      <c r="P526" t="s">
        <v>8317</v>
      </c>
      <c r="Q526" s="10">
        <f t="shared" si="24"/>
        <v>42492.717233796298</v>
      </c>
      <c r="R526">
        <f t="shared" si="25"/>
        <v>109</v>
      </c>
      <c r="S526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8316</v>
      </c>
      <c r="P527" t="s">
        <v>8317</v>
      </c>
      <c r="Q527" s="10">
        <f t="shared" si="24"/>
        <v>41850.400937500002</v>
      </c>
      <c r="R527">
        <f t="shared" si="25"/>
        <v>100</v>
      </c>
      <c r="S527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8316</v>
      </c>
      <c r="P528" t="s">
        <v>8317</v>
      </c>
      <c r="Q528" s="10">
        <f t="shared" si="24"/>
        <v>42192.591944444444</v>
      </c>
      <c r="R528">
        <f t="shared" si="25"/>
        <v>114</v>
      </c>
      <c r="S528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8316</v>
      </c>
      <c r="P529" t="s">
        <v>8317</v>
      </c>
      <c r="Q529" s="10">
        <f t="shared" si="24"/>
        <v>42753.205625000002</v>
      </c>
      <c r="R529">
        <f t="shared" si="25"/>
        <v>101</v>
      </c>
      <c r="S529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8316</v>
      </c>
      <c r="P530" t="s">
        <v>8317</v>
      </c>
      <c r="Q530" s="10">
        <f t="shared" si="24"/>
        <v>42155.920219907406</v>
      </c>
      <c r="R530">
        <f t="shared" si="25"/>
        <v>116</v>
      </c>
      <c r="S530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8316</v>
      </c>
      <c r="P531" t="s">
        <v>8317</v>
      </c>
      <c r="Q531" s="10">
        <f t="shared" si="24"/>
        <v>42725.031180555554</v>
      </c>
      <c r="R531">
        <f t="shared" si="25"/>
        <v>130</v>
      </c>
      <c r="S531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8316</v>
      </c>
      <c r="P532" t="s">
        <v>8317</v>
      </c>
      <c r="Q532" s="10">
        <f t="shared" si="24"/>
        <v>42157.591064814813</v>
      </c>
      <c r="R532">
        <f t="shared" si="25"/>
        <v>108</v>
      </c>
      <c r="S532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8316</v>
      </c>
      <c r="P533" t="s">
        <v>8317</v>
      </c>
      <c r="Q533" s="10">
        <f t="shared" si="24"/>
        <v>42676.065150462964</v>
      </c>
      <c r="R533">
        <f t="shared" si="25"/>
        <v>100</v>
      </c>
      <c r="S533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8316</v>
      </c>
      <c r="P534" t="s">
        <v>8317</v>
      </c>
      <c r="Q534" s="10">
        <f t="shared" si="24"/>
        <v>42473.007037037038</v>
      </c>
      <c r="R534">
        <f t="shared" si="25"/>
        <v>123</v>
      </c>
      <c r="S534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8316</v>
      </c>
      <c r="P535" t="s">
        <v>8317</v>
      </c>
      <c r="Q535" s="10">
        <f t="shared" si="24"/>
        <v>42482.43478009259</v>
      </c>
      <c r="R535">
        <f t="shared" si="25"/>
        <v>100</v>
      </c>
      <c r="S535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8316</v>
      </c>
      <c r="P536" t="s">
        <v>8317</v>
      </c>
      <c r="Q536" s="10">
        <f t="shared" si="24"/>
        <v>42270.810995370368</v>
      </c>
      <c r="R536">
        <f t="shared" si="25"/>
        <v>105</v>
      </c>
      <c r="S536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8316</v>
      </c>
      <c r="P537" t="s">
        <v>8317</v>
      </c>
      <c r="Q537" s="10">
        <f t="shared" si="24"/>
        <v>42711.545196759253</v>
      </c>
      <c r="R537">
        <f t="shared" si="25"/>
        <v>103</v>
      </c>
      <c r="S537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8316</v>
      </c>
      <c r="P538" t="s">
        <v>8317</v>
      </c>
      <c r="Q538" s="10">
        <f t="shared" si="24"/>
        <v>42179.344988425932</v>
      </c>
      <c r="R538">
        <f t="shared" si="25"/>
        <v>118</v>
      </c>
      <c r="S538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8316</v>
      </c>
      <c r="P539" t="s">
        <v>8317</v>
      </c>
      <c r="Q539" s="10">
        <f t="shared" si="24"/>
        <v>42282.768414351856</v>
      </c>
      <c r="R539">
        <f t="shared" si="25"/>
        <v>121</v>
      </c>
      <c r="S539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8316</v>
      </c>
      <c r="P540" t="s">
        <v>8317</v>
      </c>
      <c r="Q540" s="10">
        <f t="shared" si="24"/>
        <v>42473.794710648144</v>
      </c>
      <c r="R540">
        <f t="shared" si="25"/>
        <v>302</v>
      </c>
      <c r="S540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8316</v>
      </c>
      <c r="P541" t="s">
        <v>8317</v>
      </c>
      <c r="Q541" s="10">
        <f t="shared" si="24"/>
        <v>42535.049849537041</v>
      </c>
      <c r="R541">
        <f t="shared" si="25"/>
        <v>101</v>
      </c>
      <c r="S541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8318</v>
      </c>
      <c r="P542" t="s">
        <v>8319</v>
      </c>
      <c r="Q542" s="10">
        <f t="shared" si="24"/>
        <v>42009.817199074074</v>
      </c>
      <c r="R542">
        <f t="shared" si="25"/>
        <v>0</v>
      </c>
      <c r="S542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8318</v>
      </c>
      <c r="P543" t="s">
        <v>8319</v>
      </c>
      <c r="Q543" s="10">
        <f t="shared" si="24"/>
        <v>42276.046689814815</v>
      </c>
      <c r="R543">
        <f t="shared" si="25"/>
        <v>1</v>
      </c>
      <c r="S543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8318</v>
      </c>
      <c r="P544" t="s">
        <v>8319</v>
      </c>
      <c r="Q544" s="10">
        <f t="shared" si="24"/>
        <v>42433.737453703703</v>
      </c>
      <c r="R544">
        <f t="shared" si="25"/>
        <v>0</v>
      </c>
      <c r="S544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8318</v>
      </c>
      <c r="P545" t="s">
        <v>8319</v>
      </c>
      <c r="Q545" s="10">
        <f t="shared" si="24"/>
        <v>41914.092152777775</v>
      </c>
      <c r="R545">
        <f t="shared" si="25"/>
        <v>0</v>
      </c>
      <c r="S545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8318</v>
      </c>
      <c r="P546" t="s">
        <v>8319</v>
      </c>
      <c r="Q546" s="10">
        <f t="shared" si="24"/>
        <v>42525.656944444447</v>
      </c>
      <c r="R546">
        <f t="shared" si="25"/>
        <v>1</v>
      </c>
      <c r="S546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8318</v>
      </c>
      <c r="P547" t="s">
        <v>8319</v>
      </c>
      <c r="Q547" s="10">
        <f t="shared" si="24"/>
        <v>42283.592465277776</v>
      </c>
      <c r="R547">
        <f t="shared" si="25"/>
        <v>27</v>
      </c>
      <c r="S547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8318</v>
      </c>
      <c r="P548" t="s">
        <v>8319</v>
      </c>
      <c r="Q548" s="10">
        <f t="shared" si="24"/>
        <v>42249.667997685188</v>
      </c>
      <c r="R548">
        <f t="shared" si="25"/>
        <v>0</v>
      </c>
      <c r="S548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8318</v>
      </c>
      <c r="P549" t="s">
        <v>8319</v>
      </c>
      <c r="Q549" s="10">
        <f t="shared" si="24"/>
        <v>42380.696342592593</v>
      </c>
      <c r="R549">
        <f t="shared" si="25"/>
        <v>0</v>
      </c>
      <c r="S549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8318</v>
      </c>
      <c r="P550" t="s">
        <v>8319</v>
      </c>
      <c r="Q550" s="10">
        <f t="shared" si="24"/>
        <v>42276.903333333335</v>
      </c>
      <c r="R550">
        <f t="shared" si="25"/>
        <v>0</v>
      </c>
      <c r="S550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8318</v>
      </c>
      <c r="P551" t="s">
        <v>8319</v>
      </c>
      <c r="Q551" s="10">
        <f t="shared" si="24"/>
        <v>42163.636828703704</v>
      </c>
      <c r="R551">
        <f t="shared" si="25"/>
        <v>3</v>
      </c>
      <c r="S551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8318</v>
      </c>
      <c r="P552" t="s">
        <v>8319</v>
      </c>
      <c r="Q552" s="10">
        <f t="shared" si="24"/>
        <v>42753.678761574076</v>
      </c>
      <c r="R552">
        <f t="shared" si="25"/>
        <v>1</v>
      </c>
      <c r="S552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8318</v>
      </c>
      <c r="P553" t="s">
        <v>8319</v>
      </c>
      <c r="Q553" s="10">
        <f t="shared" si="24"/>
        <v>42173.275740740741</v>
      </c>
      <c r="R553">
        <f t="shared" si="25"/>
        <v>5</v>
      </c>
      <c r="S553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8318</v>
      </c>
      <c r="P554" t="s">
        <v>8319</v>
      </c>
      <c r="Q554" s="10">
        <f t="shared" si="24"/>
        <v>42318.616851851853</v>
      </c>
      <c r="R554">
        <f t="shared" si="25"/>
        <v>0</v>
      </c>
      <c r="S554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8318</v>
      </c>
      <c r="P555" t="s">
        <v>8319</v>
      </c>
      <c r="Q555" s="10">
        <f t="shared" si="24"/>
        <v>41927.71980324074</v>
      </c>
      <c r="R555">
        <f t="shared" si="25"/>
        <v>0</v>
      </c>
      <c r="S555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8318</v>
      </c>
      <c r="P556" t="s">
        <v>8319</v>
      </c>
      <c r="Q556" s="10">
        <f t="shared" si="24"/>
        <v>41901.684861111113</v>
      </c>
      <c r="R556">
        <f t="shared" si="25"/>
        <v>37</v>
      </c>
      <c r="S556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8318</v>
      </c>
      <c r="P557" t="s">
        <v>8319</v>
      </c>
      <c r="Q557" s="10">
        <f t="shared" si="24"/>
        <v>42503.353506944448</v>
      </c>
      <c r="R557">
        <f t="shared" si="25"/>
        <v>0</v>
      </c>
      <c r="S557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8318</v>
      </c>
      <c r="P558" t="s">
        <v>8319</v>
      </c>
      <c r="Q558" s="10">
        <f t="shared" si="24"/>
        <v>42345.860150462962</v>
      </c>
      <c r="R558">
        <f t="shared" si="25"/>
        <v>3</v>
      </c>
      <c r="S558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8318</v>
      </c>
      <c r="P559" t="s">
        <v>8319</v>
      </c>
      <c r="Q559" s="10">
        <f t="shared" si="24"/>
        <v>42676.942164351851</v>
      </c>
      <c r="R559">
        <f t="shared" si="25"/>
        <v>1</v>
      </c>
      <c r="S559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8318</v>
      </c>
      <c r="P560" t="s">
        <v>8319</v>
      </c>
      <c r="Q560" s="10">
        <f t="shared" si="24"/>
        <v>42057.883159722223</v>
      </c>
      <c r="R560">
        <f t="shared" si="25"/>
        <v>0</v>
      </c>
      <c r="S560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8318</v>
      </c>
      <c r="P561" t="s">
        <v>8319</v>
      </c>
      <c r="Q561" s="10">
        <f t="shared" si="24"/>
        <v>42321.283101851848</v>
      </c>
      <c r="R561">
        <f t="shared" si="25"/>
        <v>0</v>
      </c>
      <c r="S561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8318</v>
      </c>
      <c r="P562" t="s">
        <v>8319</v>
      </c>
      <c r="Q562" s="10">
        <f t="shared" si="24"/>
        <v>41960.771354166667</v>
      </c>
      <c r="R562">
        <f t="shared" si="25"/>
        <v>0</v>
      </c>
      <c r="S562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8318</v>
      </c>
      <c r="P563" t="s">
        <v>8319</v>
      </c>
      <c r="Q563" s="10">
        <f t="shared" si="24"/>
        <v>42268.658715277779</v>
      </c>
      <c r="R563">
        <f t="shared" si="25"/>
        <v>0</v>
      </c>
      <c r="S563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8318</v>
      </c>
      <c r="P564" t="s">
        <v>8319</v>
      </c>
      <c r="Q564" s="10">
        <f t="shared" si="24"/>
        <v>42692.389062500006</v>
      </c>
      <c r="R564">
        <f t="shared" si="25"/>
        <v>0</v>
      </c>
      <c r="S564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8318</v>
      </c>
      <c r="P565" t="s">
        <v>8319</v>
      </c>
      <c r="Q565" s="10">
        <f t="shared" si="24"/>
        <v>42022.069988425923</v>
      </c>
      <c r="R565">
        <f t="shared" si="25"/>
        <v>0</v>
      </c>
      <c r="S565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8318</v>
      </c>
      <c r="P566" t="s">
        <v>8319</v>
      </c>
      <c r="Q566" s="10">
        <f t="shared" si="24"/>
        <v>42411.942997685182</v>
      </c>
      <c r="R566">
        <f t="shared" si="25"/>
        <v>0</v>
      </c>
      <c r="S566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8318</v>
      </c>
      <c r="P567" t="s">
        <v>8319</v>
      </c>
      <c r="Q567" s="10">
        <f t="shared" si="24"/>
        <v>42165.785289351858</v>
      </c>
      <c r="R567">
        <f t="shared" si="25"/>
        <v>0</v>
      </c>
      <c r="S567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8318</v>
      </c>
      <c r="P568" t="s">
        <v>8319</v>
      </c>
      <c r="Q568" s="10">
        <f t="shared" si="24"/>
        <v>42535.68440972222</v>
      </c>
      <c r="R568">
        <f t="shared" si="25"/>
        <v>0</v>
      </c>
      <c r="S568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8318</v>
      </c>
      <c r="P569" t="s">
        <v>8319</v>
      </c>
      <c r="Q569" s="10">
        <f t="shared" si="24"/>
        <v>41975.842523148152</v>
      </c>
      <c r="R569">
        <f t="shared" si="25"/>
        <v>0</v>
      </c>
      <c r="S569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8318</v>
      </c>
      <c r="P570" t="s">
        <v>8319</v>
      </c>
      <c r="Q570" s="10">
        <f t="shared" si="24"/>
        <v>42348.9215625</v>
      </c>
      <c r="R570">
        <f t="shared" si="25"/>
        <v>1</v>
      </c>
      <c r="S570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8318</v>
      </c>
      <c r="P571" t="s">
        <v>8319</v>
      </c>
      <c r="Q571" s="10">
        <f t="shared" si="24"/>
        <v>42340.847361111111</v>
      </c>
      <c r="R571">
        <f t="shared" si="25"/>
        <v>1</v>
      </c>
      <c r="S571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8318</v>
      </c>
      <c r="P572" t="s">
        <v>8319</v>
      </c>
      <c r="Q572" s="10">
        <f t="shared" si="24"/>
        <v>42388.798252314817</v>
      </c>
      <c r="R572">
        <f t="shared" si="25"/>
        <v>0</v>
      </c>
      <c r="S572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8318</v>
      </c>
      <c r="P573" t="s">
        <v>8319</v>
      </c>
      <c r="Q573" s="10">
        <f t="shared" si="24"/>
        <v>42192.816238425927</v>
      </c>
      <c r="R573">
        <f t="shared" si="25"/>
        <v>0</v>
      </c>
      <c r="S573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8318</v>
      </c>
      <c r="P574" t="s">
        <v>8319</v>
      </c>
      <c r="Q574" s="10">
        <f t="shared" si="24"/>
        <v>42282.71629629629</v>
      </c>
      <c r="R574">
        <f t="shared" si="25"/>
        <v>0</v>
      </c>
      <c r="S574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8318</v>
      </c>
      <c r="P575" t="s">
        <v>8319</v>
      </c>
      <c r="Q575" s="10">
        <f t="shared" si="24"/>
        <v>41963.050127314811</v>
      </c>
      <c r="R575">
        <f t="shared" si="25"/>
        <v>0</v>
      </c>
      <c r="S575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8318</v>
      </c>
      <c r="P576" t="s">
        <v>8319</v>
      </c>
      <c r="Q576" s="10">
        <f t="shared" si="24"/>
        <v>42632.443368055552</v>
      </c>
      <c r="R576">
        <f t="shared" si="25"/>
        <v>1</v>
      </c>
      <c r="S576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8318</v>
      </c>
      <c r="P577" t="s">
        <v>8319</v>
      </c>
      <c r="Q577" s="10">
        <f t="shared" si="24"/>
        <v>42138.692627314813</v>
      </c>
      <c r="R577">
        <f t="shared" si="25"/>
        <v>0</v>
      </c>
      <c r="S577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8318</v>
      </c>
      <c r="P578" t="s">
        <v>8319</v>
      </c>
      <c r="Q578" s="10">
        <f t="shared" ref="Q578:Q641" si="27">(((J578/60)/60)/24)+DATE(1970,1,1)</f>
        <v>42031.471666666665</v>
      </c>
      <c r="R578">
        <f t="shared" ref="R578:R641" si="28">ROUND(E578/D578*100,0)</f>
        <v>0</v>
      </c>
      <c r="S578">
        <f t="shared" ref="S578:S641" si="29">YEAR(Q578)</f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8318</v>
      </c>
      <c r="P579" t="s">
        <v>8319</v>
      </c>
      <c r="Q579" s="10">
        <f t="shared" si="27"/>
        <v>42450.589143518519</v>
      </c>
      <c r="R579">
        <f t="shared" si="28"/>
        <v>0</v>
      </c>
      <c r="S579">
        <f t="shared" si="29"/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8318</v>
      </c>
      <c r="P580" t="s">
        <v>8319</v>
      </c>
      <c r="Q580" s="10">
        <f t="shared" si="27"/>
        <v>42230.578622685185</v>
      </c>
      <c r="R580">
        <f t="shared" si="28"/>
        <v>0</v>
      </c>
      <c r="S580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8318</v>
      </c>
      <c r="P581" t="s">
        <v>8319</v>
      </c>
      <c r="Q581" s="10">
        <f t="shared" si="27"/>
        <v>41968.852118055554</v>
      </c>
      <c r="R581">
        <f t="shared" si="28"/>
        <v>1</v>
      </c>
      <c r="S581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8318</v>
      </c>
      <c r="P582" t="s">
        <v>8319</v>
      </c>
      <c r="Q582" s="10">
        <f t="shared" si="27"/>
        <v>42605.908182870371</v>
      </c>
      <c r="R582">
        <f t="shared" si="28"/>
        <v>0</v>
      </c>
      <c r="S582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8318</v>
      </c>
      <c r="P583" t="s">
        <v>8319</v>
      </c>
      <c r="Q583" s="10">
        <f t="shared" si="27"/>
        <v>42188.012777777782</v>
      </c>
      <c r="R583">
        <f t="shared" si="28"/>
        <v>0</v>
      </c>
      <c r="S583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8318</v>
      </c>
      <c r="P584" t="s">
        <v>8319</v>
      </c>
      <c r="Q584" s="10">
        <f t="shared" si="27"/>
        <v>42055.739803240736</v>
      </c>
      <c r="R584">
        <f t="shared" si="28"/>
        <v>0</v>
      </c>
      <c r="S584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8318</v>
      </c>
      <c r="P585" t="s">
        <v>8319</v>
      </c>
      <c r="Q585" s="10">
        <f t="shared" si="27"/>
        <v>42052.93850694444</v>
      </c>
      <c r="R585">
        <f t="shared" si="28"/>
        <v>0</v>
      </c>
      <c r="S585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8318</v>
      </c>
      <c r="P586" t="s">
        <v>8319</v>
      </c>
      <c r="Q586" s="10">
        <f t="shared" si="27"/>
        <v>42049.716620370367</v>
      </c>
      <c r="R586">
        <f t="shared" si="28"/>
        <v>1</v>
      </c>
      <c r="S586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8318</v>
      </c>
      <c r="P587" t="s">
        <v>8319</v>
      </c>
      <c r="Q587" s="10">
        <f t="shared" si="27"/>
        <v>42283.3909375</v>
      </c>
      <c r="R587">
        <f t="shared" si="28"/>
        <v>0</v>
      </c>
      <c r="S587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8318</v>
      </c>
      <c r="P588" t="s">
        <v>8319</v>
      </c>
      <c r="Q588" s="10">
        <f t="shared" si="27"/>
        <v>42020.854247685187</v>
      </c>
      <c r="R588">
        <f t="shared" si="28"/>
        <v>1</v>
      </c>
      <c r="S588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8318</v>
      </c>
      <c r="P589" t="s">
        <v>8319</v>
      </c>
      <c r="Q589" s="10">
        <f t="shared" si="27"/>
        <v>42080.757326388892</v>
      </c>
      <c r="R589">
        <f t="shared" si="28"/>
        <v>9</v>
      </c>
      <c r="S589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8318</v>
      </c>
      <c r="P590" t="s">
        <v>8319</v>
      </c>
      <c r="Q590" s="10">
        <f t="shared" si="27"/>
        <v>42631.769513888896</v>
      </c>
      <c r="R590">
        <f t="shared" si="28"/>
        <v>3</v>
      </c>
      <c r="S590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8318</v>
      </c>
      <c r="P591" t="s">
        <v>8319</v>
      </c>
      <c r="Q591" s="10">
        <f t="shared" si="27"/>
        <v>42178.614571759259</v>
      </c>
      <c r="R591">
        <f t="shared" si="28"/>
        <v>0</v>
      </c>
      <c r="S591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8318</v>
      </c>
      <c r="P592" t="s">
        <v>8319</v>
      </c>
      <c r="Q592" s="10">
        <f t="shared" si="27"/>
        <v>42377.554756944446</v>
      </c>
      <c r="R592">
        <f t="shared" si="28"/>
        <v>4</v>
      </c>
      <c r="S592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8318</v>
      </c>
      <c r="P593" t="s">
        <v>8319</v>
      </c>
      <c r="Q593" s="10">
        <f t="shared" si="27"/>
        <v>42177.543171296296</v>
      </c>
      <c r="R593">
        <f t="shared" si="28"/>
        <v>0</v>
      </c>
      <c r="S593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8318</v>
      </c>
      <c r="P594" t="s">
        <v>8319</v>
      </c>
      <c r="Q594" s="10">
        <f t="shared" si="27"/>
        <v>41946.232175925928</v>
      </c>
      <c r="R594">
        <f t="shared" si="28"/>
        <v>3</v>
      </c>
      <c r="S594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8318</v>
      </c>
      <c r="P595" t="s">
        <v>8319</v>
      </c>
      <c r="Q595" s="10">
        <f t="shared" si="27"/>
        <v>42070.677604166667</v>
      </c>
      <c r="R595">
        <f t="shared" si="28"/>
        <v>23</v>
      </c>
      <c r="S595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8318</v>
      </c>
      <c r="P596" t="s">
        <v>8319</v>
      </c>
      <c r="Q596" s="10">
        <f t="shared" si="27"/>
        <v>42446.780162037037</v>
      </c>
      <c r="R596">
        <f t="shared" si="28"/>
        <v>0</v>
      </c>
      <c r="S596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8318</v>
      </c>
      <c r="P597" t="s">
        <v>8319</v>
      </c>
      <c r="Q597" s="10">
        <f t="shared" si="27"/>
        <v>42083.069884259254</v>
      </c>
      <c r="R597">
        <f t="shared" si="28"/>
        <v>0</v>
      </c>
      <c r="S597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8318</v>
      </c>
      <c r="P598" t="s">
        <v>8319</v>
      </c>
      <c r="Q598" s="10">
        <f t="shared" si="27"/>
        <v>42646.896898148145</v>
      </c>
      <c r="R598">
        <f t="shared" si="28"/>
        <v>0</v>
      </c>
      <c r="S598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8318</v>
      </c>
      <c r="P599" t="s">
        <v>8319</v>
      </c>
      <c r="Q599" s="10">
        <f t="shared" si="27"/>
        <v>42545.705266203702</v>
      </c>
      <c r="R599">
        <f t="shared" si="28"/>
        <v>0</v>
      </c>
      <c r="S599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8318</v>
      </c>
      <c r="P600" t="s">
        <v>8319</v>
      </c>
      <c r="Q600" s="10">
        <f t="shared" si="27"/>
        <v>41948.00209490741</v>
      </c>
      <c r="R600">
        <f t="shared" si="28"/>
        <v>34</v>
      </c>
      <c r="S600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8318</v>
      </c>
      <c r="P601" t="s">
        <v>8319</v>
      </c>
      <c r="Q601" s="10">
        <f t="shared" si="27"/>
        <v>42047.812523148154</v>
      </c>
      <c r="R601">
        <f t="shared" si="28"/>
        <v>0</v>
      </c>
      <c r="S601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8318</v>
      </c>
      <c r="P602" t="s">
        <v>8319</v>
      </c>
      <c r="Q602" s="10">
        <f t="shared" si="27"/>
        <v>42073.798171296294</v>
      </c>
      <c r="R602">
        <f t="shared" si="28"/>
        <v>2</v>
      </c>
      <c r="S602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8318</v>
      </c>
      <c r="P603" t="s">
        <v>8319</v>
      </c>
      <c r="Q603" s="10">
        <f t="shared" si="27"/>
        <v>41969.858090277776</v>
      </c>
      <c r="R603">
        <f t="shared" si="28"/>
        <v>1</v>
      </c>
      <c r="S603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8318</v>
      </c>
      <c r="P604" t="s">
        <v>8319</v>
      </c>
      <c r="Q604" s="10">
        <f t="shared" si="27"/>
        <v>42143.79415509259</v>
      </c>
      <c r="R604">
        <f t="shared" si="28"/>
        <v>0</v>
      </c>
      <c r="S604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8318</v>
      </c>
      <c r="P605" t="s">
        <v>8319</v>
      </c>
      <c r="Q605" s="10">
        <f t="shared" si="27"/>
        <v>41835.639155092591</v>
      </c>
      <c r="R605">
        <f t="shared" si="28"/>
        <v>4</v>
      </c>
      <c r="S605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8318</v>
      </c>
      <c r="P606" t="s">
        <v>8319</v>
      </c>
      <c r="Q606" s="10">
        <f t="shared" si="27"/>
        <v>41849.035370370373</v>
      </c>
      <c r="R606">
        <f t="shared" si="28"/>
        <v>0</v>
      </c>
      <c r="S606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8318</v>
      </c>
      <c r="P607" t="s">
        <v>8319</v>
      </c>
      <c r="Q607" s="10">
        <f t="shared" si="27"/>
        <v>42194.357731481476</v>
      </c>
      <c r="R607">
        <f t="shared" si="28"/>
        <v>3</v>
      </c>
      <c r="S607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8318</v>
      </c>
      <c r="P608" t="s">
        <v>8319</v>
      </c>
      <c r="Q608" s="10">
        <f t="shared" si="27"/>
        <v>42102.650567129633</v>
      </c>
      <c r="R608">
        <f t="shared" si="28"/>
        <v>0</v>
      </c>
      <c r="S608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8318</v>
      </c>
      <c r="P609" t="s">
        <v>8319</v>
      </c>
      <c r="Q609" s="10">
        <f t="shared" si="27"/>
        <v>42300.825648148151</v>
      </c>
      <c r="R609">
        <f t="shared" si="28"/>
        <v>0</v>
      </c>
      <c r="S609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8318</v>
      </c>
      <c r="P610" t="s">
        <v>8319</v>
      </c>
      <c r="Q610" s="10">
        <f t="shared" si="27"/>
        <v>42140.921064814815</v>
      </c>
      <c r="R610">
        <f t="shared" si="28"/>
        <v>1</v>
      </c>
      <c r="S610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8318</v>
      </c>
      <c r="P611" t="s">
        <v>8319</v>
      </c>
      <c r="Q611" s="10">
        <f t="shared" si="27"/>
        <v>42307.034074074079</v>
      </c>
      <c r="R611">
        <f t="shared" si="28"/>
        <v>1</v>
      </c>
      <c r="S611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8318</v>
      </c>
      <c r="P612" t="s">
        <v>8319</v>
      </c>
      <c r="Q612" s="10">
        <f t="shared" si="27"/>
        <v>42086.83085648148</v>
      </c>
      <c r="R612">
        <f t="shared" si="28"/>
        <v>0</v>
      </c>
      <c r="S612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8318</v>
      </c>
      <c r="P613" t="s">
        <v>8319</v>
      </c>
      <c r="Q613" s="10">
        <f t="shared" si="27"/>
        <v>42328.560613425929</v>
      </c>
      <c r="R613">
        <f t="shared" si="28"/>
        <v>0</v>
      </c>
      <c r="S613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8318</v>
      </c>
      <c r="P614" t="s">
        <v>8319</v>
      </c>
      <c r="Q614" s="10">
        <f t="shared" si="27"/>
        <v>42585.031782407401</v>
      </c>
      <c r="R614">
        <f t="shared" si="28"/>
        <v>0</v>
      </c>
      <c r="S614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8318</v>
      </c>
      <c r="P615" t="s">
        <v>8319</v>
      </c>
      <c r="Q615" s="10">
        <f t="shared" si="27"/>
        <v>42247.496759259258</v>
      </c>
      <c r="R615">
        <f t="shared" si="28"/>
        <v>21</v>
      </c>
      <c r="S615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8318</v>
      </c>
      <c r="P616" t="s">
        <v>8319</v>
      </c>
      <c r="Q616" s="10">
        <f t="shared" si="27"/>
        <v>42515.061805555553</v>
      </c>
      <c r="R616">
        <f t="shared" si="28"/>
        <v>0</v>
      </c>
      <c r="S616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8318</v>
      </c>
      <c r="P617" t="s">
        <v>8319</v>
      </c>
      <c r="Q617" s="10">
        <f t="shared" si="27"/>
        <v>42242.122210648144</v>
      </c>
      <c r="R617">
        <f t="shared" si="28"/>
        <v>0</v>
      </c>
      <c r="S617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8318</v>
      </c>
      <c r="P618" t="s">
        <v>8319</v>
      </c>
      <c r="Q618" s="10">
        <f t="shared" si="27"/>
        <v>42761.376238425932</v>
      </c>
      <c r="R618">
        <f t="shared" si="28"/>
        <v>0</v>
      </c>
      <c r="S618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8318</v>
      </c>
      <c r="P619" t="s">
        <v>8319</v>
      </c>
      <c r="Q619" s="10">
        <f t="shared" si="27"/>
        <v>42087.343090277776</v>
      </c>
      <c r="R619">
        <f t="shared" si="28"/>
        <v>3</v>
      </c>
      <c r="S619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8318</v>
      </c>
      <c r="P620" t="s">
        <v>8319</v>
      </c>
      <c r="Q620" s="10">
        <f t="shared" si="27"/>
        <v>42317.810219907406</v>
      </c>
      <c r="R620">
        <f t="shared" si="28"/>
        <v>0</v>
      </c>
      <c r="S620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8318</v>
      </c>
      <c r="P621" t="s">
        <v>8319</v>
      </c>
      <c r="Q621" s="10">
        <f t="shared" si="27"/>
        <v>41908.650347222225</v>
      </c>
      <c r="R621">
        <f t="shared" si="28"/>
        <v>0</v>
      </c>
      <c r="S621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8318</v>
      </c>
      <c r="P622" t="s">
        <v>8319</v>
      </c>
      <c r="Q622" s="10">
        <f t="shared" si="27"/>
        <v>41831.716874999998</v>
      </c>
      <c r="R622">
        <f t="shared" si="28"/>
        <v>1</v>
      </c>
      <c r="S622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8318</v>
      </c>
      <c r="P623" t="s">
        <v>8319</v>
      </c>
      <c r="Q623" s="10">
        <f t="shared" si="27"/>
        <v>42528.987696759257</v>
      </c>
      <c r="R623">
        <f t="shared" si="28"/>
        <v>1</v>
      </c>
      <c r="S623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8318</v>
      </c>
      <c r="P624" t="s">
        <v>8319</v>
      </c>
      <c r="Q624" s="10">
        <f t="shared" si="27"/>
        <v>42532.774745370371</v>
      </c>
      <c r="R624">
        <f t="shared" si="28"/>
        <v>6</v>
      </c>
      <c r="S624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8318</v>
      </c>
      <c r="P625" t="s">
        <v>8319</v>
      </c>
      <c r="Q625" s="10">
        <f t="shared" si="27"/>
        <v>42122.009224537032</v>
      </c>
      <c r="R625">
        <f t="shared" si="28"/>
        <v>0</v>
      </c>
      <c r="S625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8318</v>
      </c>
      <c r="P626" t="s">
        <v>8319</v>
      </c>
      <c r="Q626" s="10">
        <f t="shared" si="27"/>
        <v>42108.988900462966</v>
      </c>
      <c r="R626">
        <f t="shared" si="28"/>
        <v>0</v>
      </c>
      <c r="S626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8318</v>
      </c>
      <c r="P627" t="s">
        <v>8319</v>
      </c>
      <c r="Q627" s="10">
        <f t="shared" si="27"/>
        <v>42790.895567129628</v>
      </c>
      <c r="R627">
        <f t="shared" si="28"/>
        <v>0</v>
      </c>
      <c r="S627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8318</v>
      </c>
      <c r="P628" t="s">
        <v>8319</v>
      </c>
      <c r="Q628" s="10">
        <f t="shared" si="27"/>
        <v>42198.559479166666</v>
      </c>
      <c r="R628">
        <f t="shared" si="28"/>
        <v>17</v>
      </c>
      <c r="S628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8318</v>
      </c>
      <c r="P629" t="s">
        <v>8319</v>
      </c>
      <c r="Q629" s="10">
        <f t="shared" si="27"/>
        <v>42384.306840277779</v>
      </c>
      <c r="R629">
        <f t="shared" si="28"/>
        <v>0</v>
      </c>
      <c r="S629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8318</v>
      </c>
      <c r="P630" t="s">
        <v>8319</v>
      </c>
      <c r="Q630" s="10">
        <f t="shared" si="27"/>
        <v>41803.692789351851</v>
      </c>
      <c r="R630">
        <f t="shared" si="28"/>
        <v>0</v>
      </c>
      <c r="S630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8318</v>
      </c>
      <c r="P631" t="s">
        <v>8319</v>
      </c>
      <c r="Q631" s="10">
        <f t="shared" si="27"/>
        <v>42474.637824074074</v>
      </c>
      <c r="R631">
        <f t="shared" si="28"/>
        <v>0</v>
      </c>
      <c r="S631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8318</v>
      </c>
      <c r="P632" t="s">
        <v>8319</v>
      </c>
      <c r="Q632" s="10">
        <f t="shared" si="27"/>
        <v>42223.619456018518</v>
      </c>
      <c r="R632">
        <f t="shared" si="28"/>
        <v>0</v>
      </c>
      <c r="S632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8318</v>
      </c>
      <c r="P633" t="s">
        <v>8319</v>
      </c>
      <c r="Q633" s="10">
        <f t="shared" si="27"/>
        <v>42489.772326388891</v>
      </c>
      <c r="R633">
        <f t="shared" si="28"/>
        <v>1</v>
      </c>
      <c r="S633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8318</v>
      </c>
      <c r="P634" t="s">
        <v>8319</v>
      </c>
      <c r="Q634" s="10">
        <f t="shared" si="27"/>
        <v>42303.659317129626</v>
      </c>
      <c r="R634">
        <f t="shared" si="28"/>
        <v>0</v>
      </c>
      <c r="S634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8318</v>
      </c>
      <c r="P635" t="s">
        <v>8319</v>
      </c>
      <c r="Q635" s="10">
        <f t="shared" si="27"/>
        <v>42507.29932870371</v>
      </c>
      <c r="R635">
        <f t="shared" si="28"/>
        <v>12</v>
      </c>
      <c r="S635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8318</v>
      </c>
      <c r="P636" t="s">
        <v>8319</v>
      </c>
      <c r="Q636" s="10">
        <f t="shared" si="27"/>
        <v>42031.928576388891</v>
      </c>
      <c r="R636">
        <f t="shared" si="28"/>
        <v>0</v>
      </c>
      <c r="S636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8318</v>
      </c>
      <c r="P637" t="s">
        <v>8319</v>
      </c>
      <c r="Q637" s="10">
        <f t="shared" si="27"/>
        <v>42076.092152777783</v>
      </c>
      <c r="R637">
        <f t="shared" si="28"/>
        <v>0</v>
      </c>
      <c r="S637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8318</v>
      </c>
      <c r="P638" t="s">
        <v>8319</v>
      </c>
      <c r="Q638" s="10">
        <f t="shared" si="27"/>
        <v>42131.455439814818</v>
      </c>
      <c r="R638">
        <f t="shared" si="28"/>
        <v>0</v>
      </c>
      <c r="S638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8318</v>
      </c>
      <c r="P639" t="s">
        <v>8319</v>
      </c>
      <c r="Q639" s="10">
        <f t="shared" si="27"/>
        <v>42762.962013888886</v>
      </c>
      <c r="R639">
        <f t="shared" si="28"/>
        <v>0</v>
      </c>
      <c r="S639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8318</v>
      </c>
      <c r="P640" t="s">
        <v>8319</v>
      </c>
      <c r="Q640" s="10">
        <f t="shared" si="27"/>
        <v>42759.593310185184</v>
      </c>
      <c r="R640">
        <f t="shared" si="28"/>
        <v>0</v>
      </c>
      <c r="S640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8318</v>
      </c>
      <c r="P641" t="s">
        <v>8319</v>
      </c>
      <c r="Q641" s="10">
        <f t="shared" si="27"/>
        <v>41865.583275462966</v>
      </c>
      <c r="R641">
        <f t="shared" si="28"/>
        <v>0</v>
      </c>
      <c r="S641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8318</v>
      </c>
      <c r="P642" t="s">
        <v>8320</v>
      </c>
      <c r="Q642" s="10">
        <f t="shared" ref="Q642:Q705" si="30">(((J642/60)/60)/24)+DATE(1970,1,1)</f>
        <v>42683.420312500006</v>
      </c>
      <c r="R642">
        <f t="shared" ref="R642:R705" si="31">ROUND(E642/D642*100,0)</f>
        <v>144</v>
      </c>
      <c r="S642">
        <f t="shared" ref="S642:S705" si="32">YEAR(Q642)</f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8318</v>
      </c>
      <c r="P643" t="s">
        <v>8320</v>
      </c>
      <c r="Q643" s="10">
        <f t="shared" si="30"/>
        <v>42199.57</v>
      </c>
      <c r="R643">
        <f t="shared" si="31"/>
        <v>119</v>
      </c>
      <c r="S643">
        <f t="shared" si="32"/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8318</v>
      </c>
      <c r="P644" t="s">
        <v>8320</v>
      </c>
      <c r="Q644" s="10">
        <f t="shared" si="30"/>
        <v>42199.651319444441</v>
      </c>
      <c r="R644">
        <f t="shared" si="31"/>
        <v>1460</v>
      </c>
      <c r="S644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8318</v>
      </c>
      <c r="P645" t="s">
        <v>8320</v>
      </c>
      <c r="Q645" s="10">
        <f t="shared" si="30"/>
        <v>42100.642071759255</v>
      </c>
      <c r="R645">
        <f t="shared" si="31"/>
        <v>106</v>
      </c>
      <c r="S645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8318</v>
      </c>
      <c r="P646" t="s">
        <v>8320</v>
      </c>
      <c r="Q646" s="10">
        <f t="shared" si="30"/>
        <v>41898.665960648148</v>
      </c>
      <c r="R646">
        <f t="shared" si="31"/>
        <v>300</v>
      </c>
      <c r="S646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8318</v>
      </c>
      <c r="P647" t="s">
        <v>8320</v>
      </c>
      <c r="Q647" s="10">
        <f t="shared" si="30"/>
        <v>42564.026319444441</v>
      </c>
      <c r="R647">
        <f t="shared" si="31"/>
        <v>279</v>
      </c>
      <c r="S647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8318</v>
      </c>
      <c r="P648" t="s">
        <v>8320</v>
      </c>
      <c r="Q648" s="10">
        <f t="shared" si="30"/>
        <v>41832.852627314816</v>
      </c>
      <c r="R648">
        <f t="shared" si="31"/>
        <v>132</v>
      </c>
      <c r="S648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8318</v>
      </c>
      <c r="P649" t="s">
        <v>8320</v>
      </c>
      <c r="Q649" s="10">
        <f t="shared" si="30"/>
        <v>42416.767928240741</v>
      </c>
      <c r="R649">
        <f t="shared" si="31"/>
        <v>107</v>
      </c>
      <c r="S649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8318</v>
      </c>
      <c r="P650" t="s">
        <v>8320</v>
      </c>
      <c r="Q650" s="10">
        <f t="shared" si="30"/>
        <v>41891.693379629629</v>
      </c>
      <c r="R650">
        <f t="shared" si="31"/>
        <v>127</v>
      </c>
      <c r="S650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8318</v>
      </c>
      <c r="P651" t="s">
        <v>8320</v>
      </c>
      <c r="Q651" s="10">
        <f t="shared" si="30"/>
        <v>41877.912187499998</v>
      </c>
      <c r="R651">
        <f t="shared" si="31"/>
        <v>140</v>
      </c>
      <c r="S651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8318</v>
      </c>
      <c r="P652" t="s">
        <v>8320</v>
      </c>
      <c r="Q652" s="10">
        <f t="shared" si="30"/>
        <v>41932.036851851852</v>
      </c>
      <c r="R652">
        <f t="shared" si="31"/>
        <v>112</v>
      </c>
      <c r="S652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8318</v>
      </c>
      <c r="P653" t="s">
        <v>8320</v>
      </c>
      <c r="Q653" s="10">
        <f t="shared" si="30"/>
        <v>41956.017488425925</v>
      </c>
      <c r="R653">
        <f t="shared" si="31"/>
        <v>101</v>
      </c>
      <c r="S653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8318</v>
      </c>
      <c r="P654" t="s">
        <v>8320</v>
      </c>
      <c r="Q654" s="10">
        <f t="shared" si="30"/>
        <v>42675.690393518518</v>
      </c>
      <c r="R654">
        <f t="shared" si="31"/>
        <v>100</v>
      </c>
      <c r="S654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8318</v>
      </c>
      <c r="P655" t="s">
        <v>8320</v>
      </c>
      <c r="Q655" s="10">
        <f t="shared" si="30"/>
        <v>42199.618518518517</v>
      </c>
      <c r="R655">
        <f t="shared" si="31"/>
        <v>141</v>
      </c>
      <c r="S655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8318</v>
      </c>
      <c r="P656" t="s">
        <v>8320</v>
      </c>
      <c r="Q656" s="10">
        <f t="shared" si="30"/>
        <v>42163.957326388889</v>
      </c>
      <c r="R656">
        <f t="shared" si="31"/>
        <v>267</v>
      </c>
      <c r="S656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8318</v>
      </c>
      <c r="P657" t="s">
        <v>8320</v>
      </c>
      <c r="Q657" s="10">
        <f t="shared" si="30"/>
        <v>42045.957314814819</v>
      </c>
      <c r="R657">
        <f t="shared" si="31"/>
        <v>147</v>
      </c>
      <c r="S657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8318</v>
      </c>
      <c r="P658" t="s">
        <v>8320</v>
      </c>
      <c r="Q658" s="10">
        <f t="shared" si="30"/>
        <v>42417.804618055554</v>
      </c>
      <c r="R658">
        <f t="shared" si="31"/>
        <v>214</v>
      </c>
      <c r="S658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8318</v>
      </c>
      <c r="P659" t="s">
        <v>8320</v>
      </c>
      <c r="Q659" s="10">
        <f t="shared" si="30"/>
        <v>42331.84574074074</v>
      </c>
      <c r="R659">
        <f t="shared" si="31"/>
        <v>126</v>
      </c>
      <c r="S659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8318</v>
      </c>
      <c r="P660" t="s">
        <v>8320</v>
      </c>
      <c r="Q660" s="10">
        <f t="shared" si="30"/>
        <v>42179.160752314812</v>
      </c>
      <c r="R660">
        <f t="shared" si="31"/>
        <v>104</v>
      </c>
      <c r="S660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8318</v>
      </c>
      <c r="P661" t="s">
        <v>8320</v>
      </c>
      <c r="Q661" s="10">
        <f t="shared" si="30"/>
        <v>42209.593692129631</v>
      </c>
      <c r="R661">
        <f t="shared" si="31"/>
        <v>101</v>
      </c>
      <c r="S661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8318</v>
      </c>
      <c r="P662" t="s">
        <v>8320</v>
      </c>
      <c r="Q662" s="10">
        <f t="shared" si="30"/>
        <v>41922.741655092592</v>
      </c>
      <c r="R662">
        <f t="shared" si="31"/>
        <v>3</v>
      </c>
      <c r="S662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8318</v>
      </c>
      <c r="P663" t="s">
        <v>8320</v>
      </c>
      <c r="Q663" s="10">
        <f t="shared" si="30"/>
        <v>42636.645358796297</v>
      </c>
      <c r="R663">
        <f t="shared" si="31"/>
        <v>1</v>
      </c>
      <c r="S663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8318</v>
      </c>
      <c r="P664" t="s">
        <v>8320</v>
      </c>
      <c r="Q664" s="10">
        <f t="shared" si="30"/>
        <v>41990.438043981485</v>
      </c>
      <c r="R664">
        <f t="shared" si="31"/>
        <v>0</v>
      </c>
      <c r="S664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8318</v>
      </c>
      <c r="P665" t="s">
        <v>8320</v>
      </c>
      <c r="Q665" s="10">
        <f t="shared" si="30"/>
        <v>42173.843240740738</v>
      </c>
      <c r="R665">
        <f t="shared" si="31"/>
        <v>0</v>
      </c>
      <c r="S665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8318</v>
      </c>
      <c r="P666" t="s">
        <v>8320</v>
      </c>
      <c r="Q666" s="10">
        <f t="shared" si="30"/>
        <v>42077.666377314818</v>
      </c>
      <c r="R666">
        <f t="shared" si="31"/>
        <v>8</v>
      </c>
      <c r="S666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8318</v>
      </c>
      <c r="P667" t="s">
        <v>8320</v>
      </c>
      <c r="Q667" s="10">
        <f t="shared" si="30"/>
        <v>42688.711354166662</v>
      </c>
      <c r="R667">
        <f t="shared" si="31"/>
        <v>19</v>
      </c>
      <c r="S667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8318</v>
      </c>
      <c r="P668" t="s">
        <v>8320</v>
      </c>
      <c r="Q668" s="10">
        <f t="shared" si="30"/>
        <v>41838.832152777781</v>
      </c>
      <c r="R668">
        <f t="shared" si="31"/>
        <v>0</v>
      </c>
      <c r="S668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8318</v>
      </c>
      <c r="P669" t="s">
        <v>8320</v>
      </c>
      <c r="Q669" s="10">
        <f t="shared" si="30"/>
        <v>42632.373414351852</v>
      </c>
      <c r="R669">
        <f t="shared" si="31"/>
        <v>10</v>
      </c>
      <c r="S669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8318</v>
      </c>
      <c r="P670" t="s">
        <v>8320</v>
      </c>
      <c r="Q670" s="10">
        <f t="shared" si="30"/>
        <v>42090.831273148149</v>
      </c>
      <c r="R670">
        <f t="shared" si="31"/>
        <v>5</v>
      </c>
      <c r="S670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8318</v>
      </c>
      <c r="P671" t="s">
        <v>8320</v>
      </c>
      <c r="Q671" s="10">
        <f t="shared" si="30"/>
        <v>42527.625671296293</v>
      </c>
      <c r="R671">
        <f t="shared" si="31"/>
        <v>22</v>
      </c>
      <c r="S671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8318</v>
      </c>
      <c r="P672" t="s">
        <v>8320</v>
      </c>
      <c r="Q672" s="10">
        <f t="shared" si="30"/>
        <v>42506.709722222222</v>
      </c>
      <c r="R672">
        <f t="shared" si="31"/>
        <v>29</v>
      </c>
      <c r="S672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8318</v>
      </c>
      <c r="P673" t="s">
        <v>8320</v>
      </c>
      <c r="Q673" s="10">
        <f t="shared" si="30"/>
        <v>41984.692731481482</v>
      </c>
      <c r="R673">
        <f t="shared" si="31"/>
        <v>39</v>
      </c>
      <c r="S673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8318</v>
      </c>
      <c r="P674" t="s">
        <v>8320</v>
      </c>
      <c r="Q674" s="10">
        <f t="shared" si="30"/>
        <v>41974.219490740739</v>
      </c>
      <c r="R674">
        <f t="shared" si="31"/>
        <v>22</v>
      </c>
      <c r="S674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8318</v>
      </c>
      <c r="P675" t="s">
        <v>8320</v>
      </c>
      <c r="Q675" s="10">
        <f t="shared" si="30"/>
        <v>41838.840474537035</v>
      </c>
      <c r="R675">
        <f t="shared" si="31"/>
        <v>0</v>
      </c>
      <c r="S675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8318</v>
      </c>
      <c r="P676" t="s">
        <v>8320</v>
      </c>
      <c r="Q676" s="10">
        <f t="shared" si="30"/>
        <v>41803.116053240738</v>
      </c>
      <c r="R676">
        <f t="shared" si="31"/>
        <v>0</v>
      </c>
      <c r="S676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8318</v>
      </c>
      <c r="P677" t="s">
        <v>8320</v>
      </c>
      <c r="Q677" s="10">
        <f t="shared" si="30"/>
        <v>41975.930601851855</v>
      </c>
      <c r="R677">
        <f t="shared" si="31"/>
        <v>15</v>
      </c>
      <c r="S677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8318</v>
      </c>
      <c r="P678" t="s">
        <v>8320</v>
      </c>
      <c r="Q678" s="10">
        <f t="shared" si="30"/>
        <v>42012.768298611118</v>
      </c>
      <c r="R678">
        <f t="shared" si="31"/>
        <v>1</v>
      </c>
      <c r="S678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8318</v>
      </c>
      <c r="P679" t="s">
        <v>8320</v>
      </c>
      <c r="Q679" s="10">
        <f t="shared" si="30"/>
        <v>42504.403877314813</v>
      </c>
      <c r="R679">
        <f t="shared" si="31"/>
        <v>26</v>
      </c>
      <c r="S679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8318</v>
      </c>
      <c r="P680" t="s">
        <v>8320</v>
      </c>
      <c r="Q680" s="10">
        <f t="shared" si="30"/>
        <v>42481.376597222217</v>
      </c>
      <c r="R680">
        <f t="shared" si="31"/>
        <v>4</v>
      </c>
      <c r="S680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8318</v>
      </c>
      <c r="P681" t="s">
        <v>8320</v>
      </c>
      <c r="Q681" s="10">
        <f t="shared" si="30"/>
        <v>42556.695706018523</v>
      </c>
      <c r="R681">
        <f t="shared" si="31"/>
        <v>15</v>
      </c>
      <c r="S681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8318</v>
      </c>
      <c r="P682" t="s">
        <v>8320</v>
      </c>
      <c r="Q682" s="10">
        <f t="shared" si="30"/>
        <v>41864.501516203702</v>
      </c>
      <c r="R682">
        <f t="shared" si="31"/>
        <v>26</v>
      </c>
      <c r="S682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8318</v>
      </c>
      <c r="P683" t="s">
        <v>8320</v>
      </c>
      <c r="Q683" s="10">
        <f t="shared" si="30"/>
        <v>42639.805601851855</v>
      </c>
      <c r="R683">
        <f t="shared" si="31"/>
        <v>0</v>
      </c>
      <c r="S683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8318</v>
      </c>
      <c r="P684" t="s">
        <v>8320</v>
      </c>
      <c r="Q684" s="10">
        <f t="shared" si="30"/>
        <v>42778.765300925923</v>
      </c>
      <c r="R684">
        <f t="shared" si="31"/>
        <v>0</v>
      </c>
      <c r="S684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8318</v>
      </c>
      <c r="P685" t="s">
        <v>8320</v>
      </c>
      <c r="Q685" s="10">
        <f t="shared" si="30"/>
        <v>42634.900046296301</v>
      </c>
      <c r="R685">
        <f t="shared" si="31"/>
        <v>1</v>
      </c>
      <c r="S685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8318</v>
      </c>
      <c r="P686" t="s">
        <v>8320</v>
      </c>
      <c r="Q686" s="10">
        <f t="shared" si="30"/>
        <v>41809.473275462966</v>
      </c>
      <c r="R686">
        <f t="shared" si="31"/>
        <v>7</v>
      </c>
      <c r="S686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8318</v>
      </c>
      <c r="P687" t="s">
        <v>8320</v>
      </c>
      <c r="Q687" s="10">
        <f t="shared" si="30"/>
        <v>41971.866574074069</v>
      </c>
      <c r="R687">
        <f t="shared" si="31"/>
        <v>28</v>
      </c>
      <c r="S687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8318</v>
      </c>
      <c r="P688" t="s">
        <v>8320</v>
      </c>
      <c r="Q688" s="10">
        <f t="shared" si="30"/>
        <v>42189.673263888893</v>
      </c>
      <c r="R688">
        <f t="shared" si="31"/>
        <v>0</v>
      </c>
      <c r="S688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8318</v>
      </c>
      <c r="P689" t="s">
        <v>8320</v>
      </c>
      <c r="Q689" s="10">
        <f t="shared" si="30"/>
        <v>42711.750613425931</v>
      </c>
      <c r="R689">
        <f t="shared" si="31"/>
        <v>4</v>
      </c>
      <c r="S689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8318</v>
      </c>
      <c r="P690" t="s">
        <v>8320</v>
      </c>
      <c r="Q690" s="10">
        <f t="shared" si="30"/>
        <v>42262.104780092588</v>
      </c>
      <c r="R690">
        <f t="shared" si="31"/>
        <v>73</v>
      </c>
      <c r="S690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8318</v>
      </c>
      <c r="P691" t="s">
        <v>8320</v>
      </c>
      <c r="Q691" s="10">
        <f t="shared" si="30"/>
        <v>42675.66778935185</v>
      </c>
      <c r="R691">
        <f t="shared" si="31"/>
        <v>58</v>
      </c>
      <c r="S691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8318</v>
      </c>
      <c r="P692" t="s">
        <v>8320</v>
      </c>
      <c r="Q692" s="10">
        <f t="shared" si="30"/>
        <v>42579.634733796294</v>
      </c>
      <c r="R692">
        <f t="shared" si="31"/>
        <v>12</v>
      </c>
      <c r="S692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8318</v>
      </c>
      <c r="P693" t="s">
        <v>8320</v>
      </c>
      <c r="Q693" s="10">
        <f t="shared" si="30"/>
        <v>42158.028310185182</v>
      </c>
      <c r="R693">
        <f t="shared" si="31"/>
        <v>1</v>
      </c>
      <c r="S693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8318</v>
      </c>
      <c r="P694" t="s">
        <v>8320</v>
      </c>
      <c r="Q694" s="10">
        <f t="shared" si="30"/>
        <v>42696.37572916667</v>
      </c>
      <c r="R694">
        <f t="shared" si="31"/>
        <v>7</v>
      </c>
      <c r="S694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8318</v>
      </c>
      <c r="P695" t="s">
        <v>8320</v>
      </c>
      <c r="Q695" s="10">
        <f t="shared" si="30"/>
        <v>42094.808182870373</v>
      </c>
      <c r="R695">
        <f t="shared" si="31"/>
        <v>35</v>
      </c>
      <c r="S695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8318</v>
      </c>
      <c r="P696" t="s">
        <v>8320</v>
      </c>
      <c r="Q696" s="10">
        <f t="shared" si="30"/>
        <v>42737.663877314815</v>
      </c>
      <c r="R696">
        <f t="shared" si="31"/>
        <v>0</v>
      </c>
      <c r="S696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8318</v>
      </c>
      <c r="P697" t="s">
        <v>8320</v>
      </c>
      <c r="Q697" s="10">
        <f t="shared" si="30"/>
        <v>41913.521064814813</v>
      </c>
      <c r="R697">
        <f t="shared" si="31"/>
        <v>1</v>
      </c>
      <c r="S697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8318</v>
      </c>
      <c r="P698" t="s">
        <v>8320</v>
      </c>
      <c r="Q698" s="10">
        <f t="shared" si="30"/>
        <v>41815.927106481482</v>
      </c>
      <c r="R698">
        <f t="shared" si="31"/>
        <v>0</v>
      </c>
      <c r="S698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8318</v>
      </c>
      <c r="P699" t="s">
        <v>8320</v>
      </c>
      <c r="Q699" s="10">
        <f t="shared" si="30"/>
        <v>42388.523020833338</v>
      </c>
      <c r="R699">
        <f t="shared" si="31"/>
        <v>46</v>
      </c>
      <c r="S699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8318</v>
      </c>
      <c r="P700" t="s">
        <v>8320</v>
      </c>
      <c r="Q700" s="10">
        <f t="shared" si="30"/>
        <v>41866.931076388886</v>
      </c>
      <c r="R700">
        <f t="shared" si="31"/>
        <v>15</v>
      </c>
      <c r="S700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8318</v>
      </c>
      <c r="P701" t="s">
        <v>8320</v>
      </c>
      <c r="Q701" s="10">
        <f t="shared" si="30"/>
        <v>41563.485509259262</v>
      </c>
      <c r="R701">
        <f t="shared" si="31"/>
        <v>82</v>
      </c>
      <c r="S701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8318</v>
      </c>
      <c r="P702" t="s">
        <v>8320</v>
      </c>
      <c r="Q702" s="10">
        <f t="shared" si="30"/>
        <v>42715.688437500001</v>
      </c>
      <c r="R702">
        <f t="shared" si="31"/>
        <v>3</v>
      </c>
      <c r="S702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8318</v>
      </c>
      <c r="P703" t="s">
        <v>8320</v>
      </c>
      <c r="Q703" s="10">
        <f t="shared" si="30"/>
        <v>41813.662962962961</v>
      </c>
      <c r="R703">
        <f t="shared" si="31"/>
        <v>27</v>
      </c>
      <c r="S703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8318</v>
      </c>
      <c r="P704" t="s">
        <v>8320</v>
      </c>
      <c r="Q704" s="10">
        <f t="shared" si="30"/>
        <v>42668.726701388892</v>
      </c>
      <c r="R704">
        <f t="shared" si="31"/>
        <v>31</v>
      </c>
      <c r="S704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8318</v>
      </c>
      <c r="P705" t="s">
        <v>8320</v>
      </c>
      <c r="Q705" s="10">
        <f t="shared" si="30"/>
        <v>42711.950798611113</v>
      </c>
      <c r="R705">
        <f t="shared" si="31"/>
        <v>6</v>
      </c>
      <c r="S705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8318</v>
      </c>
      <c r="P706" t="s">
        <v>8320</v>
      </c>
      <c r="Q706" s="10">
        <f t="shared" ref="Q706:Q769" si="33">(((J706/60)/60)/24)+DATE(1970,1,1)</f>
        <v>42726.192916666667</v>
      </c>
      <c r="R706">
        <f t="shared" ref="R706:R769" si="34">ROUND(E706/D706*100,0)</f>
        <v>1</v>
      </c>
      <c r="S706">
        <f t="shared" ref="S706:S769" si="35">YEAR(Q706)</f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8318</v>
      </c>
      <c r="P707" t="s">
        <v>8320</v>
      </c>
      <c r="Q707" s="10">
        <f t="shared" si="33"/>
        <v>42726.491643518515</v>
      </c>
      <c r="R707">
        <f t="shared" si="34"/>
        <v>1</v>
      </c>
      <c r="S707">
        <f t="shared" si="35"/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8318</v>
      </c>
      <c r="P708" t="s">
        <v>8320</v>
      </c>
      <c r="Q708" s="10">
        <f t="shared" si="33"/>
        <v>42676.995173611111</v>
      </c>
      <c r="R708">
        <f t="shared" si="34"/>
        <v>0</v>
      </c>
      <c r="S708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8318</v>
      </c>
      <c r="P709" t="s">
        <v>8320</v>
      </c>
      <c r="Q709" s="10">
        <f t="shared" si="33"/>
        <v>42696.663506944446</v>
      </c>
      <c r="R709">
        <f t="shared" si="34"/>
        <v>79</v>
      </c>
      <c r="S709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8318</v>
      </c>
      <c r="P710" t="s">
        <v>8320</v>
      </c>
      <c r="Q710" s="10">
        <f t="shared" si="33"/>
        <v>41835.581018518518</v>
      </c>
      <c r="R710">
        <f t="shared" si="34"/>
        <v>22</v>
      </c>
      <c r="S710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8318</v>
      </c>
      <c r="P711" t="s">
        <v>8320</v>
      </c>
      <c r="Q711" s="10">
        <f t="shared" si="33"/>
        <v>41948.041192129633</v>
      </c>
      <c r="R711">
        <f t="shared" si="34"/>
        <v>0</v>
      </c>
      <c r="S711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8318</v>
      </c>
      <c r="P712" t="s">
        <v>8320</v>
      </c>
      <c r="Q712" s="10">
        <f t="shared" si="33"/>
        <v>41837.984976851854</v>
      </c>
      <c r="R712">
        <f t="shared" si="34"/>
        <v>0</v>
      </c>
      <c r="S712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8318</v>
      </c>
      <c r="P713" t="s">
        <v>8320</v>
      </c>
      <c r="Q713" s="10">
        <f t="shared" si="33"/>
        <v>42678.459120370375</v>
      </c>
      <c r="R713">
        <f t="shared" si="34"/>
        <v>34</v>
      </c>
      <c r="S713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8318</v>
      </c>
      <c r="P714" t="s">
        <v>8320</v>
      </c>
      <c r="Q714" s="10">
        <f t="shared" si="33"/>
        <v>42384.680925925932</v>
      </c>
      <c r="R714">
        <f t="shared" si="34"/>
        <v>0</v>
      </c>
      <c r="S714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8318</v>
      </c>
      <c r="P715" t="s">
        <v>8320</v>
      </c>
      <c r="Q715" s="10">
        <f t="shared" si="33"/>
        <v>42496.529305555552</v>
      </c>
      <c r="R715">
        <f t="shared" si="34"/>
        <v>1</v>
      </c>
      <c r="S715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8318</v>
      </c>
      <c r="P716" t="s">
        <v>8320</v>
      </c>
      <c r="Q716" s="10">
        <f t="shared" si="33"/>
        <v>42734.787986111114</v>
      </c>
      <c r="R716">
        <f t="shared" si="34"/>
        <v>15</v>
      </c>
      <c r="S716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8318</v>
      </c>
      <c r="P717" t="s">
        <v>8320</v>
      </c>
      <c r="Q717" s="10">
        <f t="shared" si="33"/>
        <v>42273.090740740736</v>
      </c>
      <c r="R717">
        <f t="shared" si="34"/>
        <v>5</v>
      </c>
      <c r="S717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8318</v>
      </c>
      <c r="P718" t="s">
        <v>8320</v>
      </c>
      <c r="Q718" s="10">
        <f t="shared" si="33"/>
        <v>41940.658645833333</v>
      </c>
      <c r="R718">
        <f t="shared" si="34"/>
        <v>10</v>
      </c>
      <c r="S718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8318</v>
      </c>
      <c r="P719" t="s">
        <v>8320</v>
      </c>
      <c r="Q719" s="10">
        <f t="shared" si="33"/>
        <v>41857.854189814818</v>
      </c>
      <c r="R719">
        <f t="shared" si="34"/>
        <v>0</v>
      </c>
      <c r="S719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8318</v>
      </c>
      <c r="P720" t="s">
        <v>8320</v>
      </c>
      <c r="Q720" s="10">
        <f t="shared" si="33"/>
        <v>42752.845451388886</v>
      </c>
      <c r="R720">
        <f t="shared" si="34"/>
        <v>1</v>
      </c>
      <c r="S720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8318</v>
      </c>
      <c r="P721" t="s">
        <v>8320</v>
      </c>
      <c r="Q721" s="10">
        <f t="shared" si="33"/>
        <v>42409.040231481486</v>
      </c>
      <c r="R721">
        <f t="shared" si="34"/>
        <v>1</v>
      </c>
      <c r="S721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8321</v>
      </c>
      <c r="P722" t="s">
        <v>8322</v>
      </c>
      <c r="Q722" s="10">
        <f t="shared" si="33"/>
        <v>40909.649201388893</v>
      </c>
      <c r="R722">
        <f t="shared" si="34"/>
        <v>144</v>
      </c>
      <c r="S722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8321</v>
      </c>
      <c r="P723" t="s">
        <v>8322</v>
      </c>
      <c r="Q723" s="10">
        <f t="shared" si="33"/>
        <v>41807.571840277778</v>
      </c>
      <c r="R723">
        <f t="shared" si="34"/>
        <v>122</v>
      </c>
      <c r="S723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8321</v>
      </c>
      <c r="P724" t="s">
        <v>8322</v>
      </c>
      <c r="Q724" s="10">
        <f t="shared" si="33"/>
        <v>40977.805300925924</v>
      </c>
      <c r="R724">
        <f t="shared" si="34"/>
        <v>132</v>
      </c>
      <c r="S724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8321</v>
      </c>
      <c r="P725" t="s">
        <v>8322</v>
      </c>
      <c r="Q725" s="10">
        <f t="shared" si="33"/>
        <v>42184.816539351858</v>
      </c>
      <c r="R725">
        <f t="shared" si="34"/>
        <v>109</v>
      </c>
      <c r="S725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8321</v>
      </c>
      <c r="P726" t="s">
        <v>8322</v>
      </c>
      <c r="Q726" s="10">
        <f t="shared" si="33"/>
        <v>40694.638460648144</v>
      </c>
      <c r="R726">
        <f t="shared" si="34"/>
        <v>105</v>
      </c>
      <c r="S726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8321</v>
      </c>
      <c r="P727" t="s">
        <v>8322</v>
      </c>
      <c r="Q727" s="10">
        <f t="shared" si="33"/>
        <v>42321.626296296294</v>
      </c>
      <c r="R727">
        <f t="shared" si="34"/>
        <v>100</v>
      </c>
      <c r="S727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8321</v>
      </c>
      <c r="P728" t="s">
        <v>8322</v>
      </c>
      <c r="Q728" s="10">
        <f t="shared" si="33"/>
        <v>41346.042673611111</v>
      </c>
      <c r="R728">
        <f t="shared" si="34"/>
        <v>101</v>
      </c>
      <c r="S728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8321</v>
      </c>
      <c r="P729" t="s">
        <v>8322</v>
      </c>
      <c r="Q729" s="10">
        <f t="shared" si="33"/>
        <v>41247.020243055551</v>
      </c>
      <c r="R729">
        <f t="shared" si="34"/>
        <v>156</v>
      </c>
      <c r="S729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8321</v>
      </c>
      <c r="P730" t="s">
        <v>8322</v>
      </c>
      <c r="Q730" s="10">
        <f t="shared" si="33"/>
        <v>40731.837465277778</v>
      </c>
      <c r="R730">
        <f t="shared" si="34"/>
        <v>106</v>
      </c>
      <c r="S730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8321</v>
      </c>
      <c r="P731" t="s">
        <v>8322</v>
      </c>
      <c r="Q731" s="10">
        <f t="shared" si="33"/>
        <v>41111.185891203706</v>
      </c>
      <c r="R731">
        <f t="shared" si="34"/>
        <v>131</v>
      </c>
      <c r="S731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8321</v>
      </c>
      <c r="P732" t="s">
        <v>8322</v>
      </c>
      <c r="Q732" s="10">
        <f t="shared" si="33"/>
        <v>40854.745266203703</v>
      </c>
      <c r="R732">
        <f t="shared" si="34"/>
        <v>132</v>
      </c>
      <c r="S732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8321</v>
      </c>
      <c r="P733" t="s">
        <v>8322</v>
      </c>
      <c r="Q733" s="10">
        <f t="shared" si="33"/>
        <v>40879.795682870368</v>
      </c>
      <c r="R733">
        <f t="shared" si="34"/>
        <v>126</v>
      </c>
      <c r="S733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8321</v>
      </c>
      <c r="P734" t="s">
        <v>8322</v>
      </c>
      <c r="Q734" s="10">
        <f t="shared" si="33"/>
        <v>41486.424317129626</v>
      </c>
      <c r="R734">
        <f t="shared" si="34"/>
        <v>160</v>
      </c>
      <c r="S734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8321</v>
      </c>
      <c r="P735" t="s">
        <v>8322</v>
      </c>
      <c r="Q735" s="10">
        <f t="shared" si="33"/>
        <v>41598.420046296298</v>
      </c>
      <c r="R735">
        <f t="shared" si="34"/>
        <v>120</v>
      </c>
      <c r="S735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8321</v>
      </c>
      <c r="P736" t="s">
        <v>8322</v>
      </c>
      <c r="Q736" s="10">
        <f t="shared" si="33"/>
        <v>42102.164583333331</v>
      </c>
      <c r="R736">
        <f t="shared" si="34"/>
        <v>126</v>
      </c>
      <c r="S736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8321</v>
      </c>
      <c r="P737" t="s">
        <v>8322</v>
      </c>
      <c r="Q737" s="10">
        <f t="shared" si="33"/>
        <v>41946.029467592591</v>
      </c>
      <c r="R737">
        <f t="shared" si="34"/>
        <v>114</v>
      </c>
      <c r="S737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8321</v>
      </c>
      <c r="P738" t="s">
        <v>8322</v>
      </c>
      <c r="Q738" s="10">
        <f t="shared" si="33"/>
        <v>41579.734259259261</v>
      </c>
      <c r="R738">
        <f t="shared" si="34"/>
        <v>315</v>
      </c>
      <c r="S738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8321</v>
      </c>
      <c r="P739" t="s">
        <v>8322</v>
      </c>
      <c r="Q739" s="10">
        <f t="shared" si="33"/>
        <v>41667.275312500002</v>
      </c>
      <c r="R739">
        <f t="shared" si="34"/>
        <v>122</v>
      </c>
      <c r="S739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8321</v>
      </c>
      <c r="P740" t="s">
        <v>8322</v>
      </c>
      <c r="Q740" s="10">
        <f t="shared" si="33"/>
        <v>41943.604097222218</v>
      </c>
      <c r="R740">
        <f t="shared" si="34"/>
        <v>107</v>
      </c>
      <c r="S740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8321</v>
      </c>
      <c r="P741" t="s">
        <v>8322</v>
      </c>
      <c r="Q741" s="10">
        <f t="shared" si="33"/>
        <v>41829.502650462964</v>
      </c>
      <c r="R741">
        <f t="shared" si="34"/>
        <v>158</v>
      </c>
      <c r="S741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8321</v>
      </c>
      <c r="P742" t="s">
        <v>8322</v>
      </c>
      <c r="Q742" s="10">
        <f t="shared" si="33"/>
        <v>42162.146782407406</v>
      </c>
      <c r="R742">
        <f t="shared" si="34"/>
        <v>107</v>
      </c>
      <c r="S742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8321</v>
      </c>
      <c r="P743" t="s">
        <v>8322</v>
      </c>
      <c r="Q743" s="10">
        <f t="shared" si="33"/>
        <v>41401.648217592592</v>
      </c>
      <c r="R743">
        <f t="shared" si="34"/>
        <v>102</v>
      </c>
      <c r="S743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8321</v>
      </c>
      <c r="P744" t="s">
        <v>8322</v>
      </c>
      <c r="Q744" s="10">
        <f t="shared" si="33"/>
        <v>41689.917962962965</v>
      </c>
      <c r="R744">
        <f t="shared" si="34"/>
        <v>111</v>
      </c>
      <c r="S744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8321</v>
      </c>
      <c r="P745" t="s">
        <v>8322</v>
      </c>
      <c r="Q745" s="10">
        <f t="shared" si="33"/>
        <v>40990.709317129629</v>
      </c>
      <c r="R745">
        <f t="shared" si="34"/>
        <v>148</v>
      </c>
      <c r="S745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8321</v>
      </c>
      <c r="P746" t="s">
        <v>8322</v>
      </c>
      <c r="Q746" s="10">
        <f t="shared" si="33"/>
        <v>41226.95721064815</v>
      </c>
      <c r="R746">
        <f t="shared" si="34"/>
        <v>102</v>
      </c>
      <c r="S746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8321</v>
      </c>
      <c r="P747" t="s">
        <v>8322</v>
      </c>
      <c r="Q747" s="10">
        <f t="shared" si="33"/>
        <v>41367.572280092594</v>
      </c>
      <c r="R747">
        <f t="shared" si="34"/>
        <v>179</v>
      </c>
      <c r="S747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8321</v>
      </c>
      <c r="P748" t="s">
        <v>8322</v>
      </c>
      <c r="Q748" s="10">
        <f t="shared" si="33"/>
        <v>41157.042928240742</v>
      </c>
      <c r="R748">
        <f t="shared" si="34"/>
        <v>111</v>
      </c>
      <c r="S748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8321</v>
      </c>
      <c r="P749" t="s">
        <v>8322</v>
      </c>
      <c r="Q749" s="10">
        <f t="shared" si="33"/>
        <v>41988.548831018517</v>
      </c>
      <c r="R749">
        <f t="shared" si="34"/>
        <v>100</v>
      </c>
      <c r="S749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8321</v>
      </c>
      <c r="P750" t="s">
        <v>8322</v>
      </c>
      <c r="Q750" s="10">
        <f t="shared" si="33"/>
        <v>41831.846828703703</v>
      </c>
      <c r="R750">
        <f t="shared" si="34"/>
        <v>100</v>
      </c>
      <c r="S750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8321</v>
      </c>
      <c r="P751" t="s">
        <v>8322</v>
      </c>
      <c r="Q751" s="10">
        <f t="shared" si="33"/>
        <v>42733.94131944445</v>
      </c>
      <c r="R751">
        <f t="shared" si="34"/>
        <v>106</v>
      </c>
      <c r="S751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8321</v>
      </c>
      <c r="P752" t="s">
        <v>8322</v>
      </c>
      <c r="Q752" s="10">
        <f t="shared" si="33"/>
        <v>41299.878148148149</v>
      </c>
      <c r="R752">
        <f t="shared" si="34"/>
        <v>103</v>
      </c>
      <c r="S752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8321</v>
      </c>
      <c r="P753" t="s">
        <v>8322</v>
      </c>
      <c r="Q753" s="10">
        <f t="shared" si="33"/>
        <v>40713.630497685182</v>
      </c>
      <c r="R753">
        <f t="shared" si="34"/>
        <v>119</v>
      </c>
      <c r="S753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8321</v>
      </c>
      <c r="P754" t="s">
        <v>8322</v>
      </c>
      <c r="Q754" s="10">
        <f t="shared" si="33"/>
        <v>42639.421493055561</v>
      </c>
      <c r="R754">
        <f t="shared" si="34"/>
        <v>112</v>
      </c>
      <c r="S754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8321</v>
      </c>
      <c r="P755" t="s">
        <v>8322</v>
      </c>
      <c r="Q755" s="10">
        <f t="shared" si="33"/>
        <v>42019.590173611112</v>
      </c>
      <c r="R755">
        <f t="shared" si="34"/>
        <v>128</v>
      </c>
      <c r="S755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8321</v>
      </c>
      <c r="P756" t="s">
        <v>8322</v>
      </c>
      <c r="Q756" s="10">
        <f t="shared" si="33"/>
        <v>41249.749085648145</v>
      </c>
      <c r="R756">
        <f t="shared" si="34"/>
        <v>104</v>
      </c>
      <c r="S756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8321</v>
      </c>
      <c r="P757" t="s">
        <v>8322</v>
      </c>
      <c r="Q757" s="10">
        <f t="shared" si="33"/>
        <v>41383.605057870373</v>
      </c>
      <c r="R757">
        <f t="shared" si="34"/>
        <v>102</v>
      </c>
      <c r="S757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8321</v>
      </c>
      <c r="P758" t="s">
        <v>8322</v>
      </c>
      <c r="Q758" s="10">
        <f t="shared" si="33"/>
        <v>40590.766886574071</v>
      </c>
      <c r="R758">
        <f t="shared" si="34"/>
        <v>118</v>
      </c>
      <c r="S758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8321</v>
      </c>
      <c r="P759" t="s">
        <v>8322</v>
      </c>
      <c r="Q759" s="10">
        <f t="shared" si="33"/>
        <v>41235.054560185185</v>
      </c>
      <c r="R759">
        <f t="shared" si="34"/>
        <v>238</v>
      </c>
      <c r="S759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8321</v>
      </c>
      <c r="P760" t="s">
        <v>8322</v>
      </c>
      <c r="Q760" s="10">
        <f t="shared" si="33"/>
        <v>40429.836435185185</v>
      </c>
      <c r="R760">
        <f t="shared" si="34"/>
        <v>102</v>
      </c>
      <c r="S760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8321</v>
      </c>
      <c r="P761" t="s">
        <v>8322</v>
      </c>
      <c r="Q761" s="10">
        <f t="shared" si="33"/>
        <v>41789.330312500002</v>
      </c>
      <c r="R761">
        <f t="shared" si="34"/>
        <v>102</v>
      </c>
      <c r="S761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8321</v>
      </c>
      <c r="P762" t="s">
        <v>8323</v>
      </c>
      <c r="Q762" s="10">
        <f t="shared" si="33"/>
        <v>42670.764039351852</v>
      </c>
      <c r="R762">
        <f t="shared" si="34"/>
        <v>0</v>
      </c>
      <c r="S762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8321</v>
      </c>
      <c r="P763" t="s">
        <v>8323</v>
      </c>
      <c r="Q763" s="10">
        <f t="shared" si="33"/>
        <v>41642.751458333332</v>
      </c>
      <c r="R763">
        <f t="shared" si="34"/>
        <v>5</v>
      </c>
      <c r="S763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8321</v>
      </c>
      <c r="P764" t="s">
        <v>8323</v>
      </c>
      <c r="Q764" s="10">
        <f t="shared" si="33"/>
        <v>42690.858449074076</v>
      </c>
      <c r="R764">
        <f t="shared" si="34"/>
        <v>0</v>
      </c>
      <c r="S764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8321</v>
      </c>
      <c r="P765" t="s">
        <v>8323</v>
      </c>
      <c r="Q765" s="10">
        <f t="shared" si="33"/>
        <v>41471.446851851848</v>
      </c>
      <c r="R765">
        <f t="shared" si="34"/>
        <v>0</v>
      </c>
      <c r="S765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8321</v>
      </c>
      <c r="P766" t="s">
        <v>8323</v>
      </c>
      <c r="Q766" s="10">
        <f t="shared" si="33"/>
        <v>42227.173159722224</v>
      </c>
      <c r="R766">
        <f t="shared" si="34"/>
        <v>0</v>
      </c>
      <c r="S766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8321</v>
      </c>
      <c r="P767" t="s">
        <v>8323</v>
      </c>
      <c r="Q767" s="10">
        <f t="shared" si="33"/>
        <v>41901.542638888888</v>
      </c>
      <c r="R767">
        <f t="shared" si="34"/>
        <v>36</v>
      </c>
      <c r="S767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8321</v>
      </c>
      <c r="P768" t="s">
        <v>8323</v>
      </c>
      <c r="Q768" s="10">
        <f t="shared" si="33"/>
        <v>42021.783368055556</v>
      </c>
      <c r="R768">
        <f t="shared" si="34"/>
        <v>0</v>
      </c>
      <c r="S768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8321</v>
      </c>
      <c r="P769" t="s">
        <v>8323</v>
      </c>
      <c r="Q769" s="10">
        <f t="shared" si="33"/>
        <v>42115.143634259264</v>
      </c>
      <c r="R769">
        <f t="shared" si="34"/>
        <v>4</v>
      </c>
      <c r="S769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8321</v>
      </c>
      <c r="P770" t="s">
        <v>8323</v>
      </c>
      <c r="Q770" s="10">
        <f t="shared" ref="Q770:Q833" si="36">(((J770/60)/60)/24)+DATE(1970,1,1)</f>
        <v>41594.207060185188</v>
      </c>
      <c r="R770">
        <f t="shared" ref="R770:R833" si="37">ROUND(E770/D770*100,0)</f>
        <v>0</v>
      </c>
      <c r="S770">
        <f t="shared" ref="S770:S833" si="38">YEAR(Q770)</f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8321</v>
      </c>
      <c r="P771" t="s">
        <v>8323</v>
      </c>
      <c r="Q771" s="10">
        <f t="shared" si="36"/>
        <v>41604.996458333335</v>
      </c>
      <c r="R771">
        <f t="shared" si="37"/>
        <v>41</v>
      </c>
      <c r="S771">
        <f t="shared" si="38"/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8321</v>
      </c>
      <c r="P772" t="s">
        <v>8323</v>
      </c>
      <c r="Q772" s="10">
        <f t="shared" si="36"/>
        <v>41289.999641203707</v>
      </c>
      <c r="R772">
        <f t="shared" si="37"/>
        <v>0</v>
      </c>
      <c r="S772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8321</v>
      </c>
      <c r="P773" t="s">
        <v>8323</v>
      </c>
      <c r="Q773" s="10">
        <f t="shared" si="36"/>
        <v>42349.824097222227</v>
      </c>
      <c r="R773">
        <f t="shared" si="37"/>
        <v>0</v>
      </c>
      <c r="S773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8321</v>
      </c>
      <c r="P774" t="s">
        <v>8323</v>
      </c>
      <c r="Q774" s="10">
        <f t="shared" si="36"/>
        <v>40068.056932870371</v>
      </c>
      <c r="R774">
        <f t="shared" si="37"/>
        <v>3</v>
      </c>
      <c r="S774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8321</v>
      </c>
      <c r="P775" t="s">
        <v>8323</v>
      </c>
      <c r="Q775" s="10">
        <f t="shared" si="36"/>
        <v>42100.735937499994</v>
      </c>
      <c r="R775">
        <f t="shared" si="37"/>
        <v>1</v>
      </c>
      <c r="S775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8321</v>
      </c>
      <c r="P776" t="s">
        <v>8323</v>
      </c>
      <c r="Q776" s="10">
        <f t="shared" si="36"/>
        <v>41663.780300925922</v>
      </c>
      <c r="R776">
        <f t="shared" si="37"/>
        <v>70</v>
      </c>
      <c r="S776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8321</v>
      </c>
      <c r="P777" t="s">
        <v>8323</v>
      </c>
      <c r="Q777" s="10">
        <f t="shared" si="36"/>
        <v>40863.060127314813</v>
      </c>
      <c r="R777">
        <f t="shared" si="37"/>
        <v>2</v>
      </c>
      <c r="S777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8321</v>
      </c>
      <c r="P778" t="s">
        <v>8323</v>
      </c>
      <c r="Q778" s="10">
        <f t="shared" si="36"/>
        <v>42250.685706018514</v>
      </c>
      <c r="R778">
        <f t="shared" si="37"/>
        <v>51</v>
      </c>
      <c r="S778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8321</v>
      </c>
      <c r="P779" t="s">
        <v>8323</v>
      </c>
      <c r="Q779" s="10">
        <f t="shared" si="36"/>
        <v>41456.981215277774</v>
      </c>
      <c r="R779">
        <f t="shared" si="37"/>
        <v>1</v>
      </c>
      <c r="S779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8321</v>
      </c>
      <c r="P780" t="s">
        <v>8323</v>
      </c>
      <c r="Q780" s="10">
        <f t="shared" si="36"/>
        <v>41729.702314814815</v>
      </c>
      <c r="R780">
        <f t="shared" si="37"/>
        <v>0</v>
      </c>
      <c r="S780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8321</v>
      </c>
      <c r="P781" t="s">
        <v>8323</v>
      </c>
      <c r="Q781" s="10">
        <f t="shared" si="36"/>
        <v>40436.68408564815</v>
      </c>
      <c r="R781">
        <f t="shared" si="37"/>
        <v>3</v>
      </c>
      <c r="S781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8324</v>
      </c>
      <c r="P782" t="s">
        <v>8325</v>
      </c>
      <c r="Q782" s="10">
        <f t="shared" si="36"/>
        <v>40636.673900462964</v>
      </c>
      <c r="R782">
        <f t="shared" si="37"/>
        <v>104</v>
      </c>
      <c r="S782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8324</v>
      </c>
      <c r="P783" t="s">
        <v>8325</v>
      </c>
      <c r="Q783" s="10">
        <f t="shared" si="36"/>
        <v>41403.000856481485</v>
      </c>
      <c r="R783">
        <f t="shared" si="37"/>
        <v>133</v>
      </c>
      <c r="S783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8324</v>
      </c>
      <c r="P784" t="s">
        <v>8325</v>
      </c>
      <c r="Q784" s="10">
        <f t="shared" si="36"/>
        <v>41116.758125</v>
      </c>
      <c r="R784">
        <f t="shared" si="37"/>
        <v>100</v>
      </c>
      <c r="S784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8324</v>
      </c>
      <c r="P785" t="s">
        <v>8325</v>
      </c>
      <c r="Q785" s="10">
        <f t="shared" si="36"/>
        <v>40987.773715277777</v>
      </c>
      <c r="R785">
        <f t="shared" si="37"/>
        <v>148</v>
      </c>
      <c r="S785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8324</v>
      </c>
      <c r="P786" t="s">
        <v>8325</v>
      </c>
      <c r="Q786" s="10">
        <f t="shared" si="36"/>
        <v>41675.149525462963</v>
      </c>
      <c r="R786">
        <f t="shared" si="37"/>
        <v>103</v>
      </c>
      <c r="S786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8324</v>
      </c>
      <c r="P787" t="s">
        <v>8325</v>
      </c>
      <c r="Q787" s="10">
        <f t="shared" si="36"/>
        <v>41303.593923611108</v>
      </c>
      <c r="R787">
        <f t="shared" si="37"/>
        <v>181</v>
      </c>
      <c r="S787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8324</v>
      </c>
      <c r="P788" t="s">
        <v>8325</v>
      </c>
      <c r="Q788" s="10">
        <f t="shared" si="36"/>
        <v>40983.055949074071</v>
      </c>
      <c r="R788">
        <f t="shared" si="37"/>
        <v>143</v>
      </c>
      <c r="S788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8324</v>
      </c>
      <c r="P789" t="s">
        <v>8325</v>
      </c>
      <c r="Q789" s="10">
        <f t="shared" si="36"/>
        <v>41549.627615740741</v>
      </c>
      <c r="R789">
        <f t="shared" si="37"/>
        <v>114</v>
      </c>
      <c r="S789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8324</v>
      </c>
      <c r="P790" t="s">
        <v>8325</v>
      </c>
      <c r="Q790" s="10">
        <f t="shared" si="36"/>
        <v>41059.006805555553</v>
      </c>
      <c r="R790">
        <f t="shared" si="37"/>
        <v>204</v>
      </c>
      <c r="S790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8324</v>
      </c>
      <c r="P791" t="s">
        <v>8325</v>
      </c>
      <c r="Q791" s="10">
        <f t="shared" si="36"/>
        <v>41277.186111111114</v>
      </c>
      <c r="R791">
        <f t="shared" si="37"/>
        <v>109</v>
      </c>
      <c r="S791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8324</v>
      </c>
      <c r="P792" t="s">
        <v>8325</v>
      </c>
      <c r="Q792" s="10">
        <f t="shared" si="36"/>
        <v>41276.047905092593</v>
      </c>
      <c r="R792">
        <f t="shared" si="37"/>
        <v>144</v>
      </c>
      <c r="S792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8324</v>
      </c>
      <c r="P793" t="s">
        <v>8325</v>
      </c>
      <c r="Q793" s="10">
        <f t="shared" si="36"/>
        <v>41557.780624999999</v>
      </c>
      <c r="R793">
        <f t="shared" si="37"/>
        <v>104</v>
      </c>
      <c r="S793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8324</v>
      </c>
      <c r="P794" t="s">
        <v>8325</v>
      </c>
      <c r="Q794" s="10">
        <f t="shared" si="36"/>
        <v>41555.873645833337</v>
      </c>
      <c r="R794">
        <f t="shared" si="37"/>
        <v>100</v>
      </c>
      <c r="S794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8324</v>
      </c>
      <c r="P795" t="s">
        <v>8325</v>
      </c>
      <c r="Q795" s="10">
        <f t="shared" si="36"/>
        <v>41442.741249999999</v>
      </c>
      <c r="R795">
        <f t="shared" si="37"/>
        <v>103</v>
      </c>
      <c r="S795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8324</v>
      </c>
      <c r="P796" t="s">
        <v>8325</v>
      </c>
      <c r="Q796" s="10">
        <f t="shared" si="36"/>
        <v>40736.115011574075</v>
      </c>
      <c r="R796">
        <f t="shared" si="37"/>
        <v>105</v>
      </c>
      <c r="S796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8324</v>
      </c>
      <c r="P797" t="s">
        <v>8325</v>
      </c>
      <c r="Q797" s="10">
        <f t="shared" si="36"/>
        <v>40963.613032407404</v>
      </c>
      <c r="R797">
        <f t="shared" si="37"/>
        <v>112</v>
      </c>
      <c r="S797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8324</v>
      </c>
      <c r="P798" t="s">
        <v>8325</v>
      </c>
      <c r="Q798" s="10">
        <f t="shared" si="36"/>
        <v>41502.882928240739</v>
      </c>
      <c r="R798">
        <f t="shared" si="37"/>
        <v>101</v>
      </c>
      <c r="S798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8324</v>
      </c>
      <c r="P799" t="s">
        <v>8325</v>
      </c>
      <c r="Q799" s="10">
        <f t="shared" si="36"/>
        <v>40996.994074074071</v>
      </c>
      <c r="R799">
        <f t="shared" si="37"/>
        <v>108</v>
      </c>
      <c r="S799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8324</v>
      </c>
      <c r="P800" t="s">
        <v>8325</v>
      </c>
      <c r="Q800" s="10">
        <f t="shared" si="36"/>
        <v>41882.590127314819</v>
      </c>
      <c r="R800">
        <f t="shared" si="37"/>
        <v>115</v>
      </c>
      <c r="S800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8324</v>
      </c>
      <c r="P801" t="s">
        <v>8325</v>
      </c>
      <c r="Q801" s="10">
        <f t="shared" si="36"/>
        <v>40996.667199074072</v>
      </c>
      <c r="R801">
        <f t="shared" si="37"/>
        <v>100</v>
      </c>
      <c r="S801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8324</v>
      </c>
      <c r="P802" t="s">
        <v>8325</v>
      </c>
      <c r="Q802" s="10">
        <f t="shared" si="36"/>
        <v>41863.433495370373</v>
      </c>
      <c r="R802">
        <f t="shared" si="37"/>
        <v>152</v>
      </c>
      <c r="S802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8324</v>
      </c>
      <c r="P803" t="s">
        <v>8325</v>
      </c>
      <c r="Q803" s="10">
        <f t="shared" si="36"/>
        <v>40695.795370370368</v>
      </c>
      <c r="R803">
        <f t="shared" si="37"/>
        <v>112</v>
      </c>
      <c r="S803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8324</v>
      </c>
      <c r="P804" t="s">
        <v>8325</v>
      </c>
      <c r="Q804" s="10">
        <f t="shared" si="36"/>
        <v>41123.022268518522</v>
      </c>
      <c r="R804">
        <f t="shared" si="37"/>
        <v>101</v>
      </c>
      <c r="S804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8324</v>
      </c>
      <c r="P805" t="s">
        <v>8325</v>
      </c>
      <c r="Q805" s="10">
        <f t="shared" si="36"/>
        <v>40665.949976851851</v>
      </c>
      <c r="R805">
        <f t="shared" si="37"/>
        <v>123</v>
      </c>
      <c r="S805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8324</v>
      </c>
      <c r="P806" t="s">
        <v>8325</v>
      </c>
      <c r="Q806" s="10">
        <f t="shared" si="36"/>
        <v>40730.105625000004</v>
      </c>
      <c r="R806">
        <f t="shared" si="37"/>
        <v>100</v>
      </c>
      <c r="S806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8324</v>
      </c>
      <c r="P807" t="s">
        <v>8325</v>
      </c>
      <c r="Q807" s="10">
        <f t="shared" si="36"/>
        <v>40690.823055555556</v>
      </c>
      <c r="R807">
        <f t="shared" si="37"/>
        <v>105</v>
      </c>
      <c r="S807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8324</v>
      </c>
      <c r="P808" t="s">
        <v>8325</v>
      </c>
      <c r="Q808" s="10">
        <f t="shared" si="36"/>
        <v>40763.691423611112</v>
      </c>
      <c r="R808">
        <f t="shared" si="37"/>
        <v>104</v>
      </c>
      <c r="S808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8324</v>
      </c>
      <c r="P809" t="s">
        <v>8325</v>
      </c>
      <c r="Q809" s="10">
        <f t="shared" si="36"/>
        <v>42759.628599537042</v>
      </c>
      <c r="R809">
        <f t="shared" si="37"/>
        <v>105</v>
      </c>
      <c r="S809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8324</v>
      </c>
      <c r="P810" t="s">
        <v>8325</v>
      </c>
      <c r="Q810" s="10">
        <f t="shared" si="36"/>
        <v>41962.100532407407</v>
      </c>
      <c r="R810">
        <f t="shared" si="37"/>
        <v>100</v>
      </c>
      <c r="S810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8324</v>
      </c>
      <c r="P811" t="s">
        <v>8325</v>
      </c>
      <c r="Q811" s="10">
        <f t="shared" si="36"/>
        <v>41628.833680555559</v>
      </c>
      <c r="R811">
        <f t="shared" si="37"/>
        <v>104</v>
      </c>
      <c r="S811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8324</v>
      </c>
      <c r="P812" t="s">
        <v>8325</v>
      </c>
      <c r="Q812" s="10">
        <f t="shared" si="36"/>
        <v>41123.056273148148</v>
      </c>
      <c r="R812">
        <f t="shared" si="37"/>
        <v>105</v>
      </c>
      <c r="S812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8324</v>
      </c>
      <c r="P813" t="s">
        <v>8325</v>
      </c>
      <c r="Q813" s="10">
        <f t="shared" si="36"/>
        <v>41443.643541666665</v>
      </c>
      <c r="R813">
        <f t="shared" si="37"/>
        <v>104</v>
      </c>
      <c r="S813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8324</v>
      </c>
      <c r="P814" t="s">
        <v>8325</v>
      </c>
      <c r="Q814" s="10">
        <f t="shared" si="36"/>
        <v>41282.017962962964</v>
      </c>
      <c r="R814">
        <f t="shared" si="37"/>
        <v>152</v>
      </c>
      <c r="S814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8324</v>
      </c>
      <c r="P815" t="s">
        <v>8325</v>
      </c>
      <c r="Q815" s="10">
        <f t="shared" si="36"/>
        <v>41080.960243055553</v>
      </c>
      <c r="R815">
        <f t="shared" si="37"/>
        <v>160</v>
      </c>
      <c r="S815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8324</v>
      </c>
      <c r="P816" t="s">
        <v>8325</v>
      </c>
      <c r="Q816" s="10">
        <f t="shared" si="36"/>
        <v>40679.743067129632</v>
      </c>
      <c r="R816">
        <f t="shared" si="37"/>
        <v>127</v>
      </c>
      <c r="S816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8324</v>
      </c>
      <c r="P817" t="s">
        <v>8325</v>
      </c>
      <c r="Q817" s="10">
        <f t="shared" si="36"/>
        <v>41914.917858796296</v>
      </c>
      <c r="R817">
        <f t="shared" si="37"/>
        <v>107</v>
      </c>
      <c r="S817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8324</v>
      </c>
      <c r="P818" t="s">
        <v>8325</v>
      </c>
      <c r="Q818" s="10">
        <f t="shared" si="36"/>
        <v>41341.870868055557</v>
      </c>
      <c r="R818">
        <f t="shared" si="37"/>
        <v>115</v>
      </c>
      <c r="S818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8324</v>
      </c>
      <c r="P819" t="s">
        <v>8325</v>
      </c>
      <c r="Q819" s="10">
        <f t="shared" si="36"/>
        <v>40925.599664351852</v>
      </c>
      <c r="R819">
        <f t="shared" si="37"/>
        <v>137</v>
      </c>
      <c r="S819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8324</v>
      </c>
      <c r="P820" t="s">
        <v>8325</v>
      </c>
      <c r="Q820" s="10">
        <f t="shared" si="36"/>
        <v>41120.882881944446</v>
      </c>
      <c r="R820">
        <f t="shared" si="37"/>
        <v>156</v>
      </c>
      <c r="S820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8324</v>
      </c>
      <c r="P821" t="s">
        <v>8325</v>
      </c>
      <c r="Q821" s="10">
        <f t="shared" si="36"/>
        <v>41619.998310185183</v>
      </c>
      <c r="R821">
        <f t="shared" si="37"/>
        <v>109</v>
      </c>
      <c r="S821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8324</v>
      </c>
      <c r="P822" t="s">
        <v>8325</v>
      </c>
      <c r="Q822" s="10">
        <f t="shared" si="36"/>
        <v>41768.841921296298</v>
      </c>
      <c r="R822">
        <f t="shared" si="37"/>
        <v>134</v>
      </c>
      <c r="S822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8324</v>
      </c>
      <c r="P823" t="s">
        <v>8325</v>
      </c>
      <c r="Q823" s="10">
        <f t="shared" si="36"/>
        <v>42093.922048611115</v>
      </c>
      <c r="R823">
        <f t="shared" si="37"/>
        <v>100</v>
      </c>
      <c r="S823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8324</v>
      </c>
      <c r="P824" t="s">
        <v>8325</v>
      </c>
      <c r="Q824" s="10">
        <f t="shared" si="36"/>
        <v>41157.947337962964</v>
      </c>
      <c r="R824">
        <f t="shared" si="37"/>
        <v>119</v>
      </c>
      <c r="S824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8324</v>
      </c>
      <c r="P825" t="s">
        <v>8325</v>
      </c>
      <c r="Q825" s="10">
        <f t="shared" si="36"/>
        <v>42055.972824074073</v>
      </c>
      <c r="R825">
        <f t="shared" si="37"/>
        <v>180</v>
      </c>
      <c r="S825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8324</v>
      </c>
      <c r="P826" t="s">
        <v>8325</v>
      </c>
      <c r="Q826" s="10">
        <f t="shared" si="36"/>
        <v>40250.242106481484</v>
      </c>
      <c r="R826">
        <f t="shared" si="37"/>
        <v>134</v>
      </c>
      <c r="S826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8324</v>
      </c>
      <c r="P827" t="s">
        <v>8325</v>
      </c>
      <c r="Q827" s="10">
        <f t="shared" si="36"/>
        <v>41186.306527777779</v>
      </c>
      <c r="R827">
        <f t="shared" si="37"/>
        <v>100</v>
      </c>
      <c r="S827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8324</v>
      </c>
      <c r="P828" t="s">
        <v>8325</v>
      </c>
      <c r="Q828" s="10">
        <f t="shared" si="36"/>
        <v>40973.038541666669</v>
      </c>
      <c r="R828">
        <f t="shared" si="37"/>
        <v>101</v>
      </c>
      <c r="S828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8324</v>
      </c>
      <c r="P829" t="s">
        <v>8325</v>
      </c>
      <c r="Q829" s="10">
        <f t="shared" si="36"/>
        <v>40927.473460648151</v>
      </c>
      <c r="R829">
        <f t="shared" si="37"/>
        <v>103</v>
      </c>
      <c r="S829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8324</v>
      </c>
      <c r="P830" t="s">
        <v>8325</v>
      </c>
      <c r="Q830" s="10">
        <f t="shared" si="36"/>
        <v>41073.050717592596</v>
      </c>
      <c r="R830">
        <f t="shared" si="37"/>
        <v>107</v>
      </c>
      <c r="S830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8324</v>
      </c>
      <c r="P831" t="s">
        <v>8325</v>
      </c>
      <c r="Q831" s="10">
        <f t="shared" si="36"/>
        <v>42504.801388888889</v>
      </c>
      <c r="R831">
        <f t="shared" si="37"/>
        <v>104</v>
      </c>
      <c r="S831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8324</v>
      </c>
      <c r="P832" t="s">
        <v>8325</v>
      </c>
      <c r="Q832" s="10">
        <f t="shared" si="36"/>
        <v>41325.525752314818</v>
      </c>
      <c r="R832">
        <f t="shared" si="37"/>
        <v>108</v>
      </c>
      <c r="S832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8324</v>
      </c>
      <c r="P833" t="s">
        <v>8325</v>
      </c>
      <c r="Q833" s="10">
        <f t="shared" si="36"/>
        <v>40996.646921296298</v>
      </c>
      <c r="R833">
        <f t="shared" si="37"/>
        <v>233</v>
      </c>
      <c r="S833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8324</v>
      </c>
      <c r="P834" t="s">
        <v>8325</v>
      </c>
      <c r="Q834" s="10">
        <f t="shared" ref="Q834:Q897" si="39">(((J834/60)/60)/24)+DATE(1970,1,1)</f>
        <v>40869.675173611111</v>
      </c>
      <c r="R834">
        <f t="shared" ref="R834:R897" si="40">ROUND(E834/D834*100,0)</f>
        <v>101</v>
      </c>
      <c r="S834">
        <f t="shared" ref="S834:S897" si="41">YEAR(Q834)</f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8324</v>
      </c>
      <c r="P835" t="s">
        <v>8325</v>
      </c>
      <c r="Q835" s="10">
        <f t="shared" si="39"/>
        <v>41718.878182870372</v>
      </c>
      <c r="R835">
        <f t="shared" si="40"/>
        <v>102</v>
      </c>
      <c r="S835">
        <f t="shared" si="41"/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8324</v>
      </c>
      <c r="P836" t="s">
        <v>8325</v>
      </c>
      <c r="Q836" s="10">
        <f t="shared" si="39"/>
        <v>41422.822824074072</v>
      </c>
      <c r="R836">
        <f t="shared" si="40"/>
        <v>131</v>
      </c>
      <c r="S836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8324</v>
      </c>
      <c r="P837" t="s">
        <v>8325</v>
      </c>
      <c r="Q837" s="10">
        <f t="shared" si="39"/>
        <v>41005.45784722222</v>
      </c>
      <c r="R837">
        <f t="shared" si="40"/>
        <v>117</v>
      </c>
      <c r="S837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8324</v>
      </c>
      <c r="P838" t="s">
        <v>8325</v>
      </c>
      <c r="Q838" s="10">
        <f t="shared" si="39"/>
        <v>41524.056921296295</v>
      </c>
      <c r="R838">
        <f t="shared" si="40"/>
        <v>101</v>
      </c>
      <c r="S838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8324</v>
      </c>
      <c r="P839" t="s">
        <v>8325</v>
      </c>
      <c r="Q839" s="10">
        <f t="shared" si="39"/>
        <v>41730.998402777775</v>
      </c>
      <c r="R839">
        <f t="shared" si="40"/>
        <v>122</v>
      </c>
      <c r="S839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8324</v>
      </c>
      <c r="P840" t="s">
        <v>8325</v>
      </c>
      <c r="Q840" s="10">
        <f t="shared" si="39"/>
        <v>40895.897974537038</v>
      </c>
      <c r="R840">
        <f t="shared" si="40"/>
        <v>145</v>
      </c>
      <c r="S840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8324</v>
      </c>
      <c r="P841" t="s">
        <v>8325</v>
      </c>
      <c r="Q841" s="10">
        <f t="shared" si="39"/>
        <v>41144.763379629629</v>
      </c>
      <c r="R841">
        <f t="shared" si="40"/>
        <v>117</v>
      </c>
      <c r="S841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8324</v>
      </c>
      <c r="P842" t="s">
        <v>8326</v>
      </c>
      <c r="Q842" s="10">
        <f t="shared" si="39"/>
        <v>42607.226701388892</v>
      </c>
      <c r="R842">
        <f t="shared" si="40"/>
        <v>120</v>
      </c>
      <c r="S842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8324</v>
      </c>
      <c r="P843" t="s">
        <v>8326</v>
      </c>
      <c r="Q843" s="10">
        <f t="shared" si="39"/>
        <v>41923.838692129626</v>
      </c>
      <c r="R843">
        <f t="shared" si="40"/>
        <v>101</v>
      </c>
      <c r="S843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8324</v>
      </c>
      <c r="P844" t="s">
        <v>8326</v>
      </c>
      <c r="Q844" s="10">
        <f t="shared" si="39"/>
        <v>41526.592395833337</v>
      </c>
      <c r="R844">
        <f t="shared" si="40"/>
        <v>104</v>
      </c>
      <c r="S844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8324</v>
      </c>
      <c r="P845" t="s">
        <v>8326</v>
      </c>
      <c r="Q845" s="10">
        <f t="shared" si="39"/>
        <v>42695.257870370369</v>
      </c>
      <c r="R845">
        <f t="shared" si="40"/>
        <v>267</v>
      </c>
      <c r="S845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8324</v>
      </c>
      <c r="P846" t="s">
        <v>8326</v>
      </c>
      <c r="Q846" s="10">
        <f t="shared" si="39"/>
        <v>41905.684629629628</v>
      </c>
      <c r="R846">
        <f t="shared" si="40"/>
        <v>194</v>
      </c>
      <c r="S846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8324</v>
      </c>
      <c r="P847" t="s">
        <v>8326</v>
      </c>
      <c r="Q847" s="10">
        <f t="shared" si="39"/>
        <v>42578.205972222218</v>
      </c>
      <c r="R847">
        <f t="shared" si="40"/>
        <v>120</v>
      </c>
      <c r="S847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8324</v>
      </c>
      <c r="P848" t="s">
        <v>8326</v>
      </c>
      <c r="Q848" s="10">
        <f t="shared" si="39"/>
        <v>41694.391840277778</v>
      </c>
      <c r="R848">
        <f t="shared" si="40"/>
        <v>122</v>
      </c>
      <c r="S848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8324</v>
      </c>
      <c r="P849" t="s">
        <v>8326</v>
      </c>
      <c r="Q849" s="10">
        <f t="shared" si="39"/>
        <v>42165.79833333334</v>
      </c>
      <c r="R849">
        <f t="shared" si="40"/>
        <v>100</v>
      </c>
      <c r="S849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8324</v>
      </c>
      <c r="P850" t="s">
        <v>8326</v>
      </c>
      <c r="Q850" s="10">
        <f t="shared" si="39"/>
        <v>42078.792048611111</v>
      </c>
      <c r="R850">
        <f t="shared" si="40"/>
        <v>100</v>
      </c>
      <c r="S850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8324</v>
      </c>
      <c r="P851" t="s">
        <v>8326</v>
      </c>
      <c r="Q851" s="10">
        <f t="shared" si="39"/>
        <v>42051.148888888885</v>
      </c>
      <c r="R851">
        <f t="shared" si="40"/>
        <v>120</v>
      </c>
      <c r="S851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8324</v>
      </c>
      <c r="P852" t="s">
        <v>8326</v>
      </c>
      <c r="Q852" s="10">
        <f t="shared" si="39"/>
        <v>42452.827743055561</v>
      </c>
      <c r="R852">
        <f t="shared" si="40"/>
        <v>155</v>
      </c>
      <c r="S852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8324</v>
      </c>
      <c r="P853" t="s">
        <v>8326</v>
      </c>
      <c r="Q853" s="10">
        <f t="shared" si="39"/>
        <v>42522.880243055552</v>
      </c>
      <c r="R853">
        <f t="shared" si="40"/>
        <v>130</v>
      </c>
      <c r="S853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8324</v>
      </c>
      <c r="P854" t="s">
        <v>8326</v>
      </c>
      <c r="Q854" s="10">
        <f t="shared" si="39"/>
        <v>42656.805497685185</v>
      </c>
      <c r="R854">
        <f t="shared" si="40"/>
        <v>105</v>
      </c>
      <c r="S854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8324</v>
      </c>
      <c r="P855" t="s">
        <v>8326</v>
      </c>
      <c r="Q855" s="10">
        <f t="shared" si="39"/>
        <v>42021.832280092596</v>
      </c>
      <c r="R855">
        <f t="shared" si="40"/>
        <v>100</v>
      </c>
      <c r="S855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8324</v>
      </c>
      <c r="P856" t="s">
        <v>8326</v>
      </c>
      <c r="Q856" s="10">
        <f t="shared" si="39"/>
        <v>42702.212337962963</v>
      </c>
      <c r="R856">
        <f t="shared" si="40"/>
        <v>118</v>
      </c>
      <c r="S856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8324</v>
      </c>
      <c r="P857" t="s">
        <v>8326</v>
      </c>
      <c r="Q857" s="10">
        <f t="shared" si="39"/>
        <v>42545.125196759262</v>
      </c>
      <c r="R857">
        <f t="shared" si="40"/>
        <v>103</v>
      </c>
      <c r="S857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8324</v>
      </c>
      <c r="P858" t="s">
        <v>8326</v>
      </c>
      <c r="Q858" s="10">
        <f t="shared" si="39"/>
        <v>42609.311990740738</v>
      </c>
      <c r="R858">
        <f t="shared" si="40"/>
        <v>218</v>
      </c>
      <c r="S858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8324</v>
      </c>
      <c r="P859" t="s">
        <v>8326</v>
      </c>
      <c r="Q859" s="10">
        <f t="shared" si="39"/>
        <v>42291.581377314811</v>
      </c>
      <c r="R859">
        <f t="shared" si="40"/>
        <v>100</v>
      </c>
      <c r="S859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8324</v>
      </c>
      <c r="P860" t="s">
        <v>8326</v>
      </c>
      <c r="Q860" s="10">
        <f t="shared" si="39"/>
        <v>42079.745578703703</v>
      </c>
      <c r="R860">
        <f t="shared" si="40"/>
        <v>144</v>
      </c>
      <c r="S860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8324</v>
      </c>
      <c r="P861" t="s">
        <v>8326</v>
      </c>
      <c r="Q861" s="10">
        <f t="shared" si="39"/>
        <v>42128.820231481484</v>
      </c>
      <c r="R861">
        <f t="shared" si="40"/>
        <v>105</v>
      </c>
      <c r="S861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8324</v>
      </c>
      <c r="P862" t="s">
        <v>8327</v>
      </c>
      <c r="Q862" s="10">
        <f t="shared" si="39"/>
        <v>41570.482789351852</v>
      </c>
      <c r="R862">
        <f t="shared" si="40"/>
        <v>18</v>
      </c>
      <c r="S862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8324</v>
      </c>
      <c r="P863" t="s">
        <v>8327</v>
      </c>
      <c r="Q863" s="10">
        <f t="shared" si="39"/>
        <v>42599.965324074074</v>
      </c>
      <c r="R863">
        <f t="shared" si="40"/>
        <v>2</v>
      </c>
      <c r="S863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8324</v>
      </c>
      <c r="P864" t="s">
        <v>8327</v>
      </c>
      <c r="Q864" s="10">
        <f t="shared" si="39"/>
        <v>41559.5549537037</v>
      </c>
      <c r="R864">
        <f t="shared" si="40"/>
        <v>0</v>
      </c>
      <c r="S864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8324</v>
      </c>
      <c r="P865" t="s">
        <v>8327</v>
      </c>
      <c r="Q865" s="10">
        <f t="shared" si="39"/>
        <v>40921.117662037039</v>
      </c>
      <c r="R865">
        <f t="shared" si="40"/>
        <v>5</v>
      </c>
      <c r="S865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8324</v>
      </c>
      <c r="P866" t="s">
        <v>8327</v>
      </c>
      <c r="Q866" s="10">
        <f t="shared" si="39"/>
        <v>41541.106921296298</v>
      </c>
      <c r="R866">
        <f t="shared" si="40"/>
        <v>42</v>
      </c>
      <c r="S866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8324</v>
      </c>
      <c r="P867" t="s">
        <v>8327</v>
      </c>
      <c r="Q867" s="10">
        <f t="shared" si="39"/>
        <v>41230.77311342593</v>
      </c>
      <c r="R867">
        <f t="shared" si="40"/>
        <v>2</v>
      </c>
      <c r="S867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8324</v>
      </c>
      <c r="P868" t="s">
        <v>8327</v>
      </c>
      <c r="Q868" s="10">
        <f t="shared" si="39"/>
        <v>42025.637939814813</v>
      </c>
      <c r="R868">
        <f t="shared" si="40"/>
        <v>18</v>
      </c>
      <c r="S868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8324</v>
      </c>
      <c r="P869" t="s">
        <v>8327</v>
      </c>
      <c r="Q869" s="10">
        <f t="shared" si="39"/>
        <v>40088.105393518519</v>
      </c>
      <c r="R869">
        <f t="shared" si="40"/>
        <v>24</v>
      </c>
      <c r="S869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8324</v>
      </c>
      <c r="P870" t="s">
        <v>8327</v>
      </c>
      <c r="Q870" s="10">
        <f t="shared" si="39"/>
        <v>41616.027754629627</v>
      </c>
      <c r="R870">
        <f t="shared" si="40"/>
        <v>0</v>
      </c>
      <c r="S870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8324</v>
      </c>
      <c r="P871" t="s">
        <v>8327</v>
      </c>
      <c r="Q871" s="10">
        <f t="shared" si="39"/>
        <v>41342.845567129632</v>
      </c>
      <c r="R871">
        <f t="shared" si="40"/>
        <v>12</v>
      </c>
      <c r="S871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8324</v>
      </c>
      <c r="P872" t="s">
        <v>8327</v>
      </c>
      <c r="Q872" s="10">
        <f t="shared" si="39"/>
        <v>41488.022256944445</v>
      </c>
      <c r="R872">
        <f t="shared" si="40"/>
        <v>0</v>
      </c>
      <c r="S872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8324</v>
      </c>
      <c r="P873" t="s">
        <v>8327</v>
      </c>
      <c r="Q873" s="10">
        <f t="shared" si="39"/>
        <v>41577.561284722222</v>
      </c>
      <c r="R873">
        <f t="shared" si="40"/>
        <v>5</v>
      </c>
      <c r="S873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8324</v>
      </c>
      <c r="P874" t="s">
        <v>8327</v>
      </c>
      <c r="Q874" s="10">
        <f t="shared" si="39"/>
        <v>40567.825543981482</v>
      </c>
      <c r="R874">
        <f t="shared" si="40"/>
        <v>1</v>
      </c>
      <c r="S874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8324</v>
      </c>
      <c r="P875" t="s">
        <v>8327</v>
      </c>
      <c r="Q875" s="10">
        <f t="shared" si="39"/>
        <v>41184.167129629634</v>
      </c>
      <c r="R875">
        <f t="shared" si="40"/>
        <v>1</v>
      </c>
      <c r="S875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8324</v>
      </c>
      <c r="P876" t="s">
        <v>8327</v>
      </c>
      <c r="Q876" s="10">
        <f t="shared" si="39"/>
        <v>41368.583726851852</v>
      </c>
      <c r="R876">
        <f t="shared" si="40"/>
        <v>24</v>
      </c>
      <c r="S876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8324</v>
      </c>
      <c r="P877" t="s">
        <v>8327</v>
      </c>
      <c r="Q877" s="10">
        <f t="shared" si="39"/>
        <v>42248.723738425921</v>
      </c>
      <c r="R877">
        <f t="shared" si="40"/>
        <v>0</v>
      </c>
      <c r="S877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8324</v>
      </c>
      <c r="P878" t="s">
        <v>8327</v>
      </c>
      <c r="Q878" s="10">
        <f t="shared" si="39"/>
        <v>41276.496840277774</v>
      </c>
      <c r="R878">
        <f t="shared" si="40"/>
        <v>41</v>
      </c>
      <c r="S878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8324</v>
      </c>
      <c r="P879" t="s">
        <v>8327</v>
      </c>
      <c r="Q879" s="10">
        <f t="shared" si="39"/>
        <v>41597.788888888892</v>
      </c>
      <c r="R879">
        <f t="shared" si="40"/>
        <v>68</v>
      </c>
      <c r="S879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8324</v>
      </c>
      <c r="P880" t="s">
        <v>8327</v>
      </c>
      <c r="Q880" s="10">
        <f t="shared" si="39"/>
        <v>40505.232916666668</v>
      </c>
      <c r="R880">
        <f t="shared" si="40"/>
        <v>1</v>
      </c>
      <c r="S880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8324</v>
      </c>
      <c r="P881" t="s">
        <v>8327</v>
      </c>
      <c r="Q881" s="10">
        <f t="shared" si="39"/>
        <v>41037.829918981479</v>
      </c>
      <c r="R881">
        <f t="shared" si="40"/>
        <v>31</v>
      </c>
      <c r="S881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8324</v>
      </c>
      <c r="P882" t="s">
        <v>8328</v>
      </c>
      <c r="Q882" s="10">
        <f t="shared" si="39"/>
        <v>41179.32104166667</v>
      </c>
      <c r="R882">
        <f t="shared" si="40"/>
        <v>3</v>
      </c>
      <c r="S882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8324</v>
      </c>
      <c r="P883" t="s">
        <v>8328</v>
      </c>
      <c r="Q883" s="10">
        <f t="shared" si="39"/>
        <v>40877.25099537037</v>
      </c>
      <c r="R883">
        <f t="shared" si="40"/>
        <v>1</v>
      </c>
      <c r="S883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8324</v>
      </c>
      <c r="P884" t="s">
        <v>8328</v>
      </c>
      <c r="Q884" s="10">
        <f t="shared" si="39"/>
        <v>40759.860532407409</v>
      </c>
      <c r="R884">
        <f t="shared" si="40"/>
        <v>20</v>
      </c>
      <c r="S884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8324</v>
      </c>
      <c r="P885" t="s">
        <v>8328</v>
      </c>
      <c r="Q885" s="10">
        <f t="shared" si="39"/>
        <v>42371.935590277775</v>
      </c>
      <c r="R885">
        <f t="shared" si="40"/>
        <v>40</v>
      </c>
      <c r="S885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8324</v>
      </c>
      <c r="P886" t="s">
        <v>8328</v>
      </c>
      <c r="Q886" s="10">
        <f t="shared" si="39"/>
        <v>40981.802615740737</v>
      </c>
      <c r="R886">
        <f t="shared" si="40"/>
        <v>1</v>
      </c>
      <c r="S886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8324</v>
      </c>
      <c r="P887" t="s">
        <v>8328</v>
      </c>
      <c r="Q887" s="10">
        <f t="shared" si="39"/>
        <v>42713.941099537042</v>
      </c>
      <c r="R887">
        <f t="shared" si="40"/>
        <v>75</v>
      </c>
      <c r="S887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8324</v>
      </c>
      <c r="P888" t="s">
        <v>8328</v>
      </c>
      <c r="Q888" s="10">
        <f t="shared" si="39"/>
        <v>42603.870520833334</v>
      </c>
      <c r="R888">
        <f t="shared" si="40"/>
        <v>41</v>
      </c>
      <c r="S888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8324</v>
      </c>
      <c r="P889" t="s">
        <v>8328</v>
      </c>
      <c r="Q889" s="10">
        <f t="shared" si="39"/>
        <v>41026.958969907406</v>
      </c>
      <c r="R889">
        <f t="shared" si="40"/>
        <v>0</v>
      </c>
      <c r="S889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8324</v>
      </c>
      <c r="P890" t="s">
        <v>8328</v>
      </c>
      <c r="Q890" s="10">
        <f t="shared" si="39"/>
        <v>40751.753298611111</v>
      </c>
      <c r="R890">
        <f t="shared" si="40"/>
        <v>7</v>
      </c>
      <c r="S890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8324</v>
      </c>
      <c r="P891" t="s">
        <v>8328</v>
      </c>
      <c r="Q891" s="10">
        <f t="shared" si="39"/>
        <v>41887.784062500003</v>
      </c>
      <c r="R891">
        <f t="shared" si="40"/>
        <v>9</v>
      </c>
      <c r="S891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8324</v>
      </c>
      <c r="P892" t="s">
        <v>8328</v>
      </c>
      <c r="Q892" s="10">
        <f t="shared" si="39"/>
        <v>41569.698831018519</v>
      </c>
      <c r="R892">
        <f t="shared" si="40"/>
        <v>4</v>
      </c>
      <c r="S892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8324</v>
      </c>
      <c r="P893" t="s">
        <v>8328</v>
      </c>
      <c r="Q893" s="10">
        <f t="shared" si="39"/>
        <v>41842.031597222223</v>
      </c>
      <c r="R893">
        <f t="shared" si="40"/>
        <v>3</v>
      </c>
      <c r="S893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8324</v>
      </c>
      <c r="P894" t="s">
        <v>8328</v>
      </c>
      <c r="Q894" s="10">
        <f t="shared" si="39"/>
        <v>40304.20003472222</v>
      </c>
      <c r="R894">
        <f t="shared" si="40"/>
        <v>41</v>
      </c>
      <c r="S894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8324</v>
      </c>
      <c r="P895" t="s">
        <v>8328</v>
      </c>
      <c r="Q895" s="10">
        <f t="shared" si="39"/>
        <v>42065.897719907407</v>
      </c>
      <c r="R895">
        <f t="shared" si="40"/>
        <v>10</v>
      </c>
      <c r="S895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8324</v>
      </c>
      <c r="P896" t="s">
        <v>8328</v>
      </c>
      <c r="Q896" s="10">
        <f t="shared" si="39"/>
        <v>42496.981597222228</v>
      </c>
      <c r="R896">
        <f t="shared" si="40"/>
        <v>39</v>
      </c>
      <c r="S896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8324</v>
      </c>
      <c r="P897" t="s">
        <v>8328</v>
      </c>
      <c r="Q897" s="10">
        <f t="shared" si="39"/>
        <v>40431.127650462964</v>
      </c>
      <c r="R897">
        <f t="shared" si="40"/>
        <v>2</v>
      </c>
      <c r="S897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8324</v>
      </c>
      <c r="P898" t="s">
        <v>8328</v>
      </c>
      <c r="Q898" s="10">
        <f t="shared" ref="Q898:Q961" si="42">(((J898/60)/60)/24)+DATE(1970,1,1)</f>
        <v>42218.872986111113</v>
      </c>
      <c r="R898">
        <f t="shared" ref="R898:R961" si="43">ROUND(E898/D898*100,0)</f>
        <v>40</v>
      </c>
      <c r="S898">
        <f t="shared" ref="S898:S961" si="44">YEAR(Q898)</f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8324</v>
      </c>
      <c r="P899" t="s">
        <v>8328</v>
      </c>
      <c r="Q899" s="10">
        <f t="shared" si="42"/>
        <v>41211.688750000001</v>
      </c>
      <c r="R899">
        <f t="shared" si="43"/>
        <v>0</v>
      </c>
      <c r="S899">
        <f t="shared" si="44"/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8324</v>
      </c>
      <c r="P900" t="s">
        <v>8328</v>
      </c>
      <c r="Q900" s="10">
        <f t="shared" si="42"/>
        <v>40878.758217592593</v>
      </c>
      <c r="R900">
        <f t="shared" si="43"/>
        <v>3</v>
      </c>
      <c r="S900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8324</v>
      </c>
      <c r="P901" t="s">
        <v>8328</v>
      </c>
      <c r="Q901" s="10">
        <f t="shared" si="42"/>
        <v>40646.099097222221</v>
      </c>
      <c r="R901">
        <f t="shared" si="43"/>
        <v>37</v>
      </c>
      <c r="S901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8324</v>
      </c>
      <c r="P902" t="s">
        <v>8327</v>
      </c>
      <c r="Q902" s="10">
        <f t="shared" si="42"/>
        <v>42429.84956018519</v>
      </c>
      <c r="R902">
        <f t="shared" si="43"/>
        <v>0</v>
      </c>
      <c r="S902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8324</v>
      </c>
      <c r="P903" t="s">
        <v>8327</v>
      </c>
      <c r="Q903" s="10">
        <f t="shared" si="42"/>
        <v>40291.81150462963</v>
      </c>
      <c r="R903">
        <f t="shared" si="43"/>
        <v>0</v>
      </c>
      <c r="S903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8324</v>
      </c>
      <c r="P904" t="s">
        <v>8327</v>
      </c>
      <c r="Q904" s="10">
        <f t="shared" si="42"/>
        <v>41829.965532407405</v>
      </c>
      <c r="R904">
        <f t="shared" si="43"/>
        <v>0</v>
      </c>
      <c r="S904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8324</v>
      </c>
      <c r="P905" t="s">
        <v>8327</v>
      </c>
      <c r="Q905" s="10">
        <f t="shared" si="42"/>
        <v>41149.796064814815</v>
      </c>
      <c r="R905">
        <f t="shared" si="43"/>
        <v>3</v>
      </c>
      <c r="S905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8324</v>
      </c>
      <c r="P906" t="s">
        <v>8327</v>
      </c>
      <c r="Q906" s="10">
        <f t="shared" si="42"/>
        <v>42342.080289351856</v>
      </c>
      <c r="R906">
        <f t="shared" si="43"/>
        <v>0</v>
      </c>
      <c r="S906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8324</v>
      </c>
      <c r="P907" t="s">
        <v>8327</v>
      </c>
      <c r="Q907" s="10">
        <f t="shared" si="42"/>
        <v>40507.239884259259</v>
      </c>
      <c r="R907">
        <f t="shared" si="43"/>
        <v>3</v>
      </c>
      <c r="S907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8324</v>
      </c>
      <c r="P908" t="s">
        <v>8327</v>
      </c>
      <c r="Q908" s="10">
        <f t="shared" si="42"/>
        <v>41681.189699074072</v>
      </c>
      <c r="R908">
        <f t="shared" si="43"/>
        <v>0</v>
      </c>
      <c r="S908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8324</v>
      </c>
      <c r="P909" t="s">
        <v>8327</v>
      </c>
      <c r="Q909" s="10">
        <f t="shared" si="42"/>
        <v>40767.192395833335</v>
      </c>
      <c r="R909">
        <f t="shared" si="43"/>
        <v>0</v>
      </c>
      <c r="S909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8324</v>
      </c>
      <c r="P910" t="s">
        <v>8327</v>
      </c>
      <c r="Q910" s="10">
        <f t="shared" si="42"/>
        <v>40340.801562499997</v>
      </c>
      <c r="R910">
        <f t="shared" si="43"/>
        <v>0</v>
      </c>
      <c r="S910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8324</v>
      </c>
      <c r="P911" t="s">
        <v>8327</v>
      </c>
      <c r="Q911" s="10">
        <f t="shared" si="42"/>
        <v>41081.69027777778</v>
      </c>
      <c r="R911">
        <f t="shared" si="43"/>
        <v>3</v>
      </c>
      <c r="S911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8324</v>
      </c>
      <c r="P912" t="s">
        <v>8327</v>
      </c>
      <c r="Q912" s="10">
        <f t="shared" si="42"/>
        <v>42737.545358796298</v>
      </c>
      <c r="R912">
        <f t="shared" si="43"/>
        <v>22</v>
      </c>
      <c r="S912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8324</v>
      </c>
      <c r="P913" t="s">
        <v>8327</v>
      </c>
      <c r="Q913" s="10">
        <f t="shared" si="42"/>
        <v>41642.005150462966</v>
      </c>
      <c r="R913">
        <f t="shared" si="43"/>
        <v>0</v>
      </c>
      <c r="S913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8324</v>
      </c>
      <c r="P914" t="s">
        <v>8327</v>
      </c>
      <c r="Q914" s="10">
        <f t="shared" si="42"/>
        <v>41194.109340277777</v>
      </c>
      <c r="R914">
        <f t="shared" si="43"/>
        <v>1</v>
      </c>
      <c r="S914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8324</v>
      </c>
      <c r="P915" t="s">
        <v>8327</v>
      </c>
      <c r="Q915" s="10">
        <f t="shared" si="42"/>
        <v>41004.139108796298</v>
      </c>
      <c r="R915">
        <f t="shared" si="43"/>
        <v>7</v>
      </c>
      <c r="S915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8324</v>
      </c>
      <c r="P916" t="s">
        <v>8327</v>
      </c>
      <c r="Q916" s="10">
        <f t="shared" si="42"/>
        <v>41116.763275462967</v>
      </c>
      <c r="R916">
        <f t="shared" si="43"/>
        <v>0</v>
      </c>
      <c r="S916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8324</v>
      </c>
      <c r="P917" t="s">
        <v>8327</v>
      </c>
      <c r="Q917" s="10">
        <f t="shared" si="42"/>
        <v>40937.679560185185</v>
      </c>
      <c r="R917">
        <f t="shared" si="43"/>
        <v>6</v>
      </c>
      <c r="S917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8324</v>
      </c>
      <c r="P918" t="s">
        <v>8327</v>
      </c>
      <c r="Q918" s="10">
        <f t="shared" si="42"/>
        <v>40434.853402777779</v>
      </c>
      <c r="R918">
        <f t="shared" si="43"/>
        <v>0</v>
      </c>
      <c r="S918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8324</v>
      </c>
      <c r="P919" t="s">
        <v>8327</v>
      </c>
      <c r="Q919" s="10">
        <f t="shared" si="42"/>
        <v>41802.94363425926</v>
      </c>
      <c r="R919">
        <f t="shared" si="43"/>
        <v>1</v>
      </c>
      <c r="S919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8324</v>
      </c>
      <c r="P920" t="s">
        <v>8327</v>
      </c>
      <c r="Q920" s="10">
        <f t="shared" si="42"/>
        <v>41944.916215277779</v>
      </c>
      <c r="R920">
        <f t="shared" si="43"/>
        <v>5</v>
      </c>
      <c r="S920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8324</v>
      </c>
      <c r="P921" t="s">
        <v>8327</v>
      </c>
      <c r="Q921" s="10">
        <f t="shared" si="42"/>
        <v>41227.641724537039</v>
      </c>
      <c r="R921">
        <f t="shared" si="43"/>
        <v>1</v>
      </c>
      <c r="S921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8324</v>
      </c>
      <c r="P922" t="s">
        <v>8327</v>
      </c>
      <c r="Q922" s="10">
        <f t="shared" si="42"/>
        <v>41562.67155092593</v>
      </c>
      <c r="R922">
        <f t="shared" si="43"/>
        <v>0</v>
      </c>
      <c r="S922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8324</v>
      </c>
      <c r="P923" t="s">
        <v>8327</v>
      </c>
      <c r="Q923" s="10">
        <f t="shared" si="42"/>
        <v>40847.171018518515</v>
      </c>
      <c r="R923">
        <f t="shared" si="43"/>
        <v>31</v>
      </c>
      <c r="S923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8324</v>
      </c>
      <c r="P924" t="s">
        <v>8327</v>
      </c>
      <c r="Q924" s="10">
        <f t="shared" si="42"/>
        <v>41878.530011574076</v>
      </c>
      <c r="R924">
        <f t="shared" si="43"/>
        <v>21</v>
      </c>
      <c r="S924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8324</v>
      </c>
      <c r="P925" t="s">
        <v>8327</v>
      </c>
      <c r="Q925" s="10">
        <f t="shared" si="42"/>
        <v>41934.959756944445</v>
      </c>
      <c r="R925">
        <f t="shared" si="43"/>
        <v>2</v>
      </c>
      <c r="S925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8324</v>
      </c>
      <c r="P926" t="s">
        <v>8327</v>
      </c>
      <c r="Q926" s="10">
        <f t="shared" si="42"/>
        <v>41288.942928240744</v>
      </c>
      <c r="R926">
        <f t="shared" si="43"/>
        <v>11</v>
      </c>
      <c r="S926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8324</v>
      </c>
      <c r="P927" t="s">
        <v>8327</v>
      </c>
      <c r="Q927" s="10">
        <f t="shared" si="42"/>
        <v>41575.880914351852</v>
      </c>
      <c r="R927">
        <f t="shared" si="43"/>
        <v>3</v>
      </c>
      <c r="S927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8324</v>
      </c>
      <c r="P928" t="s">
        <v>8327</v>
      </c>
      <c r="Q928" s="10">
        <f t="shared" si="42"/>
        <v>40338.02002314815</v>
      </c>
      <c r="R928">
        <f t="shared" si="43"/>
        <v>0</v>
      </c>
      <c r="S928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8324</v>
      </c>
      <c r="P929" t="s">
        <v>8327</v>
      </c>
      <c r="Q929" s="10">
        <f t="shared" si="42"/>
        <v>41013.822858796295</v>
      </c>
      <c r="R929">
        <f t="shared" si="43"/>
        <v>0</v>
      </c>
      <c r="S929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8324</v>
      </c>
      <c r="P930" t="s">
        <v>8327</v>
      </c>
      <c r="Q930" s="10">
        <f t="shared" si="42"/>
        <v>41180.86241898148</v>
      </c>
      <c r="R930">
        <f t="shared" si="43"/>
        <v>11</v>
      </c>
      <c r="S930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8324</v>
      </c>
      <c r="P931" t="s">
        <v>8327</v>
      </c>
      <c r="Q931" s="10">
        <f t="shared" si="42"/>
        <v>40978.238067129627</v>
      </c>
      <c r="R931">
        <f t="shared" si="43"/>
        <v>0</v>
      </c>
      <c r="S931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8324</v>
      </c>
      <c r="P932" t="s">
        <v>8327</v>
      </c>
      <c r="Q932" s="10">
        <f t="shared" si="42"/>
        <v>40312.915578703702</v>
      </c>
      <c r="R932">
        <f t="shared" si="43"/>
        <v>38</v>
      </c>
      <c r="S932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8324</v>
      </c>
      <c r="P933" t="s">
        <v>8327</v>
      </c>
      <c r="Q933" s="10">
        <f t="shared" si="42"/>
        <v>41680.359976851854</v>
      </c>
      <c r="R933">
        <f t="shared" si="43"/>
        <v>7</v>
      </c>
      <c r="S933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8324</v>
      </c>
      <c r="P934" t="s">
        <v>8327</v>
      </c>
      <c r="Q934" s="10">
        <f t="shared" si="42"/>
        <v>41310.969270833331</v>
      </c>
      <c r="R934">
        <f t="shared" si="43"/>
        <v>15</v>
      </c>
      <c r="S934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8324</v>
      </c>
      <c r="P935" t="s">
        <v>8327</v>
      </c>
      <c r="Q935" s="10">
        <f t="shared" si="42"/>
        <v>41711.169085648151</v>
      </c>
      <c r="R935">
        <f t="shared" si="43"/>
        <v>6</v>
      </c>
      <c r="S935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8324</v>
      </c>
      <c r="P936" t="s">
        <v>8327</v>
      </c>
      <c r="Q936" s="10">
        <f t="shared" si="42"/>
        <v>41733.737083333333</v>
      </c>
      <c r="R936">
        <f t="shared" si="43"/>
        <v>30</v>
      </c>
      <c r="S936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8324</v>
      </c>
      <c r="P937" t="s">
        <v>8327</v>
      </c>
      <c r="Q937" s="10">
        <f t="shared" si="42"/>
        <v>42368.333668981482</v>
      </c>
      <c r="R937">
        <f t="shared" si="43"/>
        <v>1</v>
      </c>
      <c r="S937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8324</v>
      </c>
      <c r="P938" t="s">
        <v>8327</v>
      </c>
      <c r="Q938" s="10">
        <f t="shared" si="42"/>
        <v>40883.024178240739</v>
      </c>
      <c r="R938">
        <f t="shared" si="43"/>
        <v>0</v>
      </c>
      <c r="S938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8324</v>
      </c>
      <c r="P939" t="s">
        <v>8327</v>
      </c>
      <c r="Q939" s="10">
        <f t="shared" si="42"/>
        <v>41551.798113425924</v>
      </c>
      <c r="R939">
        <f t="shared" si="43"/>
        <v>1</v>
      </c>
      <c r="S939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8324</v>
      </c>
      <c r="P940" t="s">
        <v>8327</v>
      </c>
      <c r="Q940" s="10">
        <f t="shared" si="42"/>
        <v>41124.479722222226</v>
      </c>
      <c r="R940">
        <f t="shared" si="43"/>
        <v>0</v>
      </c>
      <c r="S940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8324</v>
      </c>
      <c r="P941" t="s">
        <v>8327</v>
      </c>
      <c r="Q941" s="10">
        <f t="shared" si="42"/>
        <v>41416.763171296298</v>
      </c>
      <c r="R941">
        <f t="shared" si="43"/>
        <v>1</v>
      </c>
      <c r="S941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8318</v>
      </c>
      <c r="P942" t="s">
        <v>8320</v>
      </c>
      <c r="Q942" s="10">
        <f t="shared" si="42"/>
        <v>42182.008402777778</v>
      </c>
      <c r="R942">
        <f t="shared" si="43"/>
        <v>17</v>
      </c>
      <c r="S942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8318</v>
      </c>
      <c r="P943" t="s">
        <v>8320</v>
      </c>
      <c r="Q943" s="10">
        <f t="shared" si="42"/>
        <v>42746.096585648149</v>
      </c>
      <c r="R943">
        <f t="shared" si="43"/>
        <v>2</v>
      </c>
      <c r="S943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8318</v>
      </c>
      <c r="P944" t="s">
        <v>8320</v>
      </c>
      <c r="Q944" s="10">
        <f t="shared" si="42"/>
        <v>42382.843287037031</v>
      </c>
      <c r="R944">
        <f t="shared" si="43"/>
        <v>9</v>
      </c>
      <c r="S944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8318</v>
      </c>
      <c r="P945" t="s">
        <v>8320</v>
      </c>
      <c r="Q945" s="10">
        <f t="shared" si="42"/>
        <v>42673.66788194445</v>
      </c>
      <c r="R945">
        <f t="shared" si="43"/>
        <v>10</v>
      </c>
      <c r="S945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8318</v>
      </c>
      <c r="P946" t="s">
        <v>8320</v>
      </c>
      <c r="Q946" s="10">
        <f t="shared" si="42"/>
        <v>42444.583912037036</v>
      </c>
      <c r="R946">
        <f t="shared" si="43"/>
        <v>13</v>
      </c>
      <c r="S946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8318</v>
      </c>
      <c r="P947" t="s">
        <v>8320</v>
      </c>
      <c r="Q947" s="10">
        <f t="shared" si="42"/>
        <v>42732.872986111113</v>
      </c>
      <c r="R947">
        <f t="shared" si="43"/>
        <v>2</v>
      </c>
      <c r="S947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8318</v>
      </c>
      <c r="P948" t="s">
        <v>8320</v>
      </c>
      <c r="Q948" s="10">
        <f t="shared" si="42"/>
        <v>42592.750555555554</v>
      </c>
      <c r="R948">
        <f t="shared" si="43"/>
        <v>2</v>
      </c>
      <c r="S948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8318</v>
      </c>
      <c r="P949" t="s">
        <v>8320</v>
      </c>
      <c r="Q949" s="10">
        <f t="shared" si="42"/>
        <v>42491.781319444446</v>
      </c>
      <c r="R949">
        <f t="shared" si="43"/>
        <v>0</v>
      </c>
      <c r="S949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8318</v>
      </c>
      <c r="P950" t="s">
        <v>8320</v>
      </c>
      <c r="Q950" s="10">
        <f t="shared" si="42"/>
        <v>42411.828287037039</v>
      </c>
      <c r="R950">
        <f t="shared" si="43"/>
        <v>12</v>
      </c>
      <c r="S950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8318</v>
      </c>
      <c r="P951" t="s">
        <v>8320</v>
      </c>
      <c r="Q951" s="10">
        <f t="shared" si="42"/>
        <v>42361.043703703705</v>
      </c>
      <c r="R951">
        <f t="shared" si="43"/>
        <v>1</v>
      </c>
      <c r="S951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8318</v>
      </c>
      <c r="P952" t="s">
        <v>8320</v>
      </c>
      <c r="Q952" s="10">
        <f t="shared" si="42"/>
        <v>42356.750706018516</v>
      </c>
      <c r="R952">
        <f t="shared" si="43"/>
        <v>28</v>
      </c>
      <c r="S952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8318</v>
      </c>
      <c r="P953" t="s">
        <v>8320</v>
      </c>
      <c r="Q953" s="10">
        <f t="shared" si="42"/>
        <v>42480.653611111105</v>
      </c>
      <c r="R953">
        <f t="shared" si="43"/>
        <v>38</v>
      </c>
      <c r="S953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8318</v>
      </c>
      <c r="P954" t="s">
        <v>8320</v>
      </c>
      <c r="Q954" s="10">
        <f t="shared" si="42"/>
        <v>42662.613564814819</v>
      </c>
      <c r="R954">
        <f t="shared" si="43"/>
        <v>40</v>
      </c>
      <c r="S954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8318</v>
      </c>
      <c r="P955" t="s">
        <v>8320</v>
      </c>
      <c r="Q955" s="10">
        <f t="shared" si="42"/>
        <v>41999.164340277777</v>
      </c>
      <c r="R955">
        <f t="shared" si="43"/>
        <v>1</v>
      </c>
      <c r="S955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8318</v>
      </c>
      <c r="P956" t="s">
        <v>8320</v>
      </c>
      <c r="Q956" s="10">
        <f t="shared" si="42"/>
        <v>42194.833784722221</v>
      </c>
      <c r="R956">
        <f t="shared" si="43"/>
        <v>43</v>
      </c>
      <c r="S956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8318</v>
      </c>
      <c r="P957" t="s">
        <v>8320</v>
      </c>
      <c r="Q957" s="10">
        <f t="shared" si="42"/>
        <v>42586.295138888891</v>
      </c>
      <c r="R957">
        <f t="shared" si="43"/>
        <v>6</v>
      </c>
      <c r="S957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8318</v>
      </c>
      <c r="P958" t="s">
        <v>8320</v>
      </c>
      <c r="Q958" s="10">
        <f t="shared" si="42"/>
        <v>42060.913877314815</v>
      </c>
      <c r="R958">
        <f t="shared" si="43"/>
        <v>2</v>
      </c>
      <c r="S958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8318</v>
      </c>
      <c r="P959" t="s">
        <v>8320</v>
      </c>
      <c r="Q959" s="10">
        <f t="shared" si="42"/>
        <v>42660.552465277782</v>
      </c>
      <c r="R959">
        <f t="shared" si="43"/>
        <v>2</v>
      </c>
      <c r="S959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8318</v>
      </c>
      <c r="P960" t="s">
        <v>8320</v>
      </c>
      <c r="Q960" s="10">
        <f t="shared" si="42"/>
        <v>42082.802812499998</v>
      </c>
      <c r="R960">
        <f t="shared" si="43"/>
        <v>11</v>
      </c>
      <c r="S960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8318</v>
      </c>
      <c r="P961" t="s">
        <v>8320</v>
      </c>
      <c r="Q961" s="10">
        <f t="shared" si="42"/>
        <v>41993.174363425926</v>
      </c>
      <c r="R961">
        <f t="shared" si="43"/>
        <v>39</v>
      </c>
      <c r="S961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8318</v>
      </c>
      <c r="P962" t="s">
        <v>8320</v>
      </c>
      <c r="Q962" s="10">
        <f t="shared" ref="Q962:Q1025" si="45">(((J962/60)/60)/24)+DATE(1970,1,1)</f>
        <v>42766.626793981486</v>
      </c>
      <c r="R962">
        <f t="shared" ref="R962:R1025" si="46">ROUND(E962/D962*100,0)</f>
        <v>46</v>
      </c>
      <c r="S962">
        <f t="shared" ref="S962:S1025" si="47">YEAR(Q962)</f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8318</v>
      </c>
      <c r="P963" t="s">
        <v>8320</v>
      </c>
      <c r="Q963" s="10">
        <f t="shared" si="45"/>
        <v>42740.693692129629</v>
      </c>
      <c r="R963">
        <f t="shared" si="46"/>
        <v>42</v>
      </c>
      <c r="S963">
        <f t="shared" si="47"/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8318</v>
      </c>
      <c r="P964" t="s">
        <v>8320</v>
      </c>
      <c r="Q964" s="10">
        <f t="shared" si="45"/>
        <v>42373.712418981479</v>
      </c>
      <c r="R964">
        <f t="shared" si="46"/>
        <v>28</v>
      </c>
      <c r="S964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8318</v>
      </c>
      <c r="P965" t="s">
        <v>8320</v>
      </c>
      <c r="Q965" s="10">
        <f t="shared" si="45"/>
        <v>42625.635636574079</v>
      </c>
      <c r="R965">
        <f t="shared" si="46"/>
        <v>1</v>
      </c>
      <c r="S965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8318</v>
      </c>
      <c r="P966" t="s">
        <v>8320</v>
      </c>
      <c r="Q966" s="10">
        <f t="shared" si="45"/>
        <v>42208.628692129627</v>
      </c>
      <c r="R966">
        <f t="shared" si="46"/>
        <v>1</v>
      </c>
      <c r="S966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8318</v>
      </c>
      <c r="P967" t="s">
        <v>8320</v>
      </c>
      <c r="Q967" s="10">
        <f t="shared" si="45"/>
        <v>42637.016736111109</v>
      </c>
      <c r="R967">
        <f t="shared" si="46"/>
        <v>1</v>
      </c>
      <c r="S967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8318</v>
      </c>
      <c r="P968" t="s">
        <v>8320</v>
      </c>
      <c r="Q968" s="10">
        <f t="shared" si="45"/>
        <v>42619.635787037041</v>
      </c>
      <c r="R968">
        <f t="shared" si="46"/>
        <v>15</v>
      </c>
      <c r="S968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8318</v>
      </c>
      <c r="P969" t="s">
        <v>8320</v>
      </c>
      <c r="Q969" s="10">
        <f t="shared" si="45"/>
        <v>42422.254328703704</v>
      </c>
      <c r="R969">
        <f t="shared" si="46"/>
        <v>18</v>
      </c>
      <c r="S969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8318</v>
      </c>
      <c r="P970" t="s">
        <v>8320</v>
      </c>
      <c r="Q970" s="10">
        <f t="shared" si="45"/>
        <v>41836.847615740742</v>
      </c>
      <c r="R970">
        <f t="shared" si="46"/>
        <v>1</v>
      </c>
      <c r="S970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8318</v>
      </c>
      <c r="P971" t="s">
        <v>8320</v>
      </c>
      <c r="Q971" s="10">
        <f t="shared" si="45"/>
        <v>42742.30332175926</v>
      </c>
      <c r="R971">
        <f t="shared" si="46"/>
        <v>47</v>
      </c>
      <c r="S971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8318</v>
      </c>
      <c r="P972" t="s">
        <v>8320</v>
      </c>
      <c r="Q972" s="10">
        <f t="shared" si="45"/>
        <v>42721.220520833333</v>
      </c>
      <c r="R972">
        <f t="shared" si="46"/>
        <v>46</v>
      </c>
      <c r="S972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8318</v>
      </c>
      <c r="P973" t="s">
        <v>8320</v>
      </c>
      <c r="Q973" s="10">
        <f t="shared" si="45"/>
        <v>42111.709027777775</v>
      </c>
      <c r="R973">
        <f t="shared" si="46"/>
        <v>0</v>
      </c>
      <c r="S973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8318</v>
      </c>
      <c r="P974" t="s">
        <v>8320</v>
      </c>
      <c r="Q974" s="10">
        <f t="shared" si="45"/>
        <v>41856.865717592591</v>
      </c>
      <c r="R974">
        <f t="shared" si="46"/>
        <v>35</v>
      </c>
      <c r="S974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8318</v>
      </c>
      <c r="P975" t="s">
        <v>8320</v>
      </c>
      <c r="Q975" s="10">
        <f t="shared" si="45"/>
        <v>42257.014965277776</v>
      </c>
      <c r="R975">
        <f t="shared" si="46"/>
        <v>2</v>
      </c>
      <c r="S975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8318</v>
      </c>
      <c r="P976" t="s">
        <v>8320</v>
      </c>
      <c r="Q976" s="10">
        <f t="shared" si="45"/>
        <v>42424.749490740738</v>
      </c>
      <c r="R976">
        <f t="shared" si="46"/>
        <v>1</v>
      </c>
      <c r="S976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8318</v>
      </c>
      <c r="P977" t="s">
        <v>8320</v>
      </c>
      <c r="Q977" s="10">
        <f t="shared" si="45"/>
        <v>42489.696585648147</v>
      </c>
      <c r="R977">
        <f t="shared" si="46"/>
        <v>3</v>
      </c>
      <c r="S977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8318</v>
      </c>
      <c r="P978" t="s">
        <v>8320</v>
      </c>
      <c r="Q978" s="10">
        <f t="shared" si="45"/>
        <v>42185.058993055558</v>
      </c>
      <c r="R978">
        <f t="shared" si="46"/>
        <v>2</v>
      </c>
      <c r="S978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8318</v>
      </c>
      <c r="P979" t="s">
        <v>8320</v>
      </c>
      <c r="Q979" s="10">
        <f t="shared" si="45"/>
        <v>42391.942094907412</v>
      </c>
      <c r="R979">
        <f t="shared" si="46"/>
        <v>34</v>
      </c>
      <c r="S979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8318</v>
      </c>
      <c r="P980" t="s">
        <v>8320</v>
      </c>
      <c r="Q980" s="10">
        <f t="shared" si="45"/>
        <v>42395.309039351851</v>
      </c>
      <c r="R980">
        <f t="shared" si="46"/>
        <v>56</v>
      </c>
      <c r="S980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8318</v>
      </c>
      <c r="P981" t="s">
        <v>8320</v>
      </c>
      <c r="Q981" s="10">
        <f t="shared" si="45"/>
        <v>42506.416990740734</v>
      </c>
      <c r="R981">
        <f t="shared" si="46"/>
        <v>83</v>
      </c>
      <c r="S981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8318</v>
      </c>
      <c r="P982" t="s">
        <v>8320</v>
      </c>
      <c r="Q982" s="10">
        <f t="shared" si="45"/>
        <v>41928.904189814813</v>
      </c>
      <c r="R982">
        <f t="shared" si="46"/>
        <v>15</v>
      </c>
      <c r="S982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8318</v>
      </c>
      <c r="P983" t="s">
        <v>8320</v>
      </c>
      <c r="Q983" s="10">
        <f t="shared" si="45"/>
        <v>41830.947013888886</v>
      </c>
      <c r="R983">
        <f t="shared" si="46"/>
        <v>0</v>
      </c>
      <c r="S983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8318</v>
      </c>
      <c r="P984" t="s">
        <v>8320</v>
      </c>
      <c r="Q984" s="10">
        <f t="shared" si="45"/>
        <v>42615.753310185188</v>
      </c>
      <c r="R984">
        <f t="shared" si="46"/>
        <v>0</v>
      </c>
      <c r="S984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8318</v>
      </c>
      <c r="P985" t="s">
        <v>8320</v>
      </c>
      <c r="Q985" s="10">
        <f t="shared" si="45"/>
        <v>42574.667650462965</v>
      </c>
      <c r="R985">
        <f t="shared" si="46"/>
        <v>30</v>
      </c>
      <c r="S985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8318</v>
      </c>
      <c r="P986" t="s">
        <v>8320</v>
      </c>
      <c r="Q986" s="10">
        <f t="shared" si="45"/>
        <v>42061.11583333333</v>
      </c>
      <c r="R986">
        <f t="shared" si="46"/>
        <v>1</v>
      </c>
      <c r="S986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8318</v>
      </c>
      <c r="P987" t="s">
        <v>8320</v>
      </c>
      <c r="Q987" s="10">
        <f t="shared" si="45"/>
        <v>42339.967708333337</v>
      </c>
      <c r="R987">
        <f t="shared" si="46"/>
        <v>6</v>
      </c>
      <c r="S987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8318</v>
      </c>
      <c r="P988" t="s">
        <v>8320</v>
      </c>
      <c r="Q988" s="10">
        <f t="shared" si="45"/>
        <v>42324.767361111109</v>
      </c>
      <c r="R988">
        <f t="shared" si="46"/>
        <v>13</v>
      </c>
      <c r="S988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8318</v>
      </c>
      <c r="P989" t="s">
        <v>8320</v>
      </c>
      <c r="Q989" s="10">
        <f t="shared" si="45"/>
        <v>41773.294560185182</v>
      </c>
      <c r="R989">
        <f t="shared" si="46"/>
        <v>13</v>
      </c>
      <c r="S989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8318</v>
      </c>
      <c r="P990" t="s">
        <v>8320</v>
      </c>
      <c r="Q990" s="10">
        <f t="shared" si="45"/>
        <v>42614.356770833328</v>
      </c>
      <c r="R990">
        <f t="shared" si="46"/>
        <v>0</v>
      </c>
      <c r="S990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8318</v>
      </c>
      <c r="P991" t="s">
        <v>8320</v>
      </c>
      <c r="Q991" s="10">
        <f t="shared" si="45"/>
        <v>42611.933969907404</v>
      </c>
      <c r="R991">
        <f t="shared" si="46"/>
        <v>17</v>
      </c>
      <c r="S991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8318</v>
      </c>
      <c r="P992" t="s">
        <v>8320</v>
      </c>
      <c r="Q992" s="10">
        <f t="shared" si="45"/>
        <v>41855.784305555557</v>
      </c>
      <c r="R992">
        <f t="shared" si="46"/>
        <v>0</v>
      </c>
      <c r="S992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8318</v>
      </c>
      <c r="P993" t="s">
        <v>8320</v>
      </c>
      <c r="Q993" s="10">
        <f t="shared" si="45"/>
        <v>42538.75680555556</v>
      </c>
      <c r="R993">
        <f t="shared" si="46"/>
        <v>4</v>
      </c>
      <c r="S993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8318</v>
      </c>
      <c r="P994" t="s">
        <v>8320</v>
      </c>
      <c r="Q994" s="10">
        <f t="shared" si="45"/>
        <v>42437.924988425926</v>
      </c>
      <c r="R994">
        <f t="shared" si="46"/>
        <v>0</v>
      </c>
      <c r="S994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8318</v>
      </c>
      <c r="P995" t="s">
        <v>8320</v>
      </c>
      <c r="Q995" s="10">
        <f t="shared" si="45"/>
        <v>42652.964907407411</v>
      </c>
      <c r="R995">
        <f t="shared" si="46"/>
        <v>25</v>
      </c>
      <c r="S995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8318</v>
      </c>
      <c r="P996" t="s">
        <v>8320</v>
      </c>
      <c r="Q996" s="10">
        <f t="shared" si="45"/>
        <v>41921.263078703705</v>
      </c>
      <c r="R996">
        <f t="shared" si="46"/>
        <v>2</v>
      </c>
      <c r="S996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8318</v>
      </c>
      <c r="P997" t="s">
        <v>8320</v>
      </c>
      <c r="Q997" s="10">
        <f t="shared" si="45"/>
        <v>41947.940740740742</v>
      </c>
      <c r="R997">
        <f t="shared" si="46"/>
        <v>7</v>
      </c>
      <c r="S997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8318</v>
      </c>
      <c r="P998" t="s">
        <v>8320</v>
      </c>
      <c r="Q998" s="10">
        <f t="shared" si="45"/>
        <v>41817.866435185184</v>
      </c>
      <c r="R998">
        <f t="shared" si="46"/>
        <v>2</v>
      </c>
      <c r="S998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8318</v>
      </c>
      <c r="P999" t="s">
        <v>8320</v>
      </c>
      <c r="Q999" s="10">
        <f t="shared" si="45"/>
        <v>41941.10297453704</v>
      </c>
      <c r="R999">
        <f t="shared" si="46"/>
        <v>1</v>
      </c>
      <c r="S999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8318</v>
      </c>
      <c r="P1000" t="s">
        <v>8320</v>
      </c>
      <c r="Q1000" s="10">
        <f t="shared" si="45"/>
        <v>42282.168993055559</v>
      </c>
      <c r="R1000">
        <f t="shared" si="46"/>
        <v>59</v>
      </c>
      <c r="S1000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8318</v>
      </c>
      <c r="P1001" t="s">
        <v>8320</v>
      </c>
      <c r="Q1001" s="10">
        <f t="shared" si="45"/>
        <v>41926.29965277778</v>
      </c>
      <c r="R1001">
        <f t="shared" si="46"/>
        <v>8</v>
      </c>
      <c r="S1001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8318</v>
      </c>
      <c r="P1002" t="s">
        <v>8320</v>
      </c>
      <c r="Q1002" s="10">
        <f t="shared" si="45"/>
        <v>42749.059722222228</v>
      </c>
      <c r="R1002">
        <f t="shared" si="46"/>
        <v>2</v>
      </c>
      <c r="S1002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8318</v>
      </c>
      <c r="P1003" t="s">
        <v>8320</v>
      </c>
      <c r="Q1003" s="10">
        <f t="shared" si="45"/>
        <v>42720.720057870371</v>
      </c>
      <c r="R1003">
        <f t="shared" si="46"/>
        <v>104</v>
      </c>
      <c r="S1003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8318</v>
      </c>
      <c r="P1004" t="s">
        <v>8320</v>
      </c>
      <c r="Q1004" s="10">
        <f t="shared" si="45"/>
        <v>42325.684189814812</v>
      </c>
      <c r="R1004">
        <f t="shared" si="46"/>
        <v>30</v>
      </c>
      <c r="S1004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8318</v>
      </c>
      <c r="P1005" t="s">
        <v>8320</v>
      </c>
      <c r="Q1005" s="10">
        <f t="shared" si="45"/>
        <v>42780.709039351852</v>
      </c>
      <c r="R1005">
        <f t="shared" si="46"/>
        <v>16</v>
      </c>
      <c r="S1005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8318</v>
      </c>
      <c r="P1006" t="s">
        <v>8320</v>
      </c>
      <c r="Q1006" s="10">
        <f t="shared" si="45"/>
        <v>42388.708645833336</v>
      </c>
      <c r="R1006">
        <f t="shared" si="46"/>
        <v>82</v>
      </c>
      <c r="S1006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8318</v>
      </c>
      <c r="P1007" t="s">
        <v>8320</v>
      </c>
      <c r="Q1007" s="10">
        <f t="shared" si="45"/>
        <v>42276.624803240738</v>
      </c>
      <c r="R1007">
        <f t="shared" si="46"/>
        <v>75</v>
      </c>
      <c r="S1007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8318</v>
      </c>
      <c r="P1008" t="s">
        <v>8320</v>
      </c>
      <c r="Q1008" s="10">
        <f t="shared" si="45"/>
        <v>41977.040185185186</v>
      </c>
      <c r="R1008">
        <f t="shared" si="46"/>
        <v>6</v>
      </c>
      <c r="S1008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8318</v>
      </c>
      <c r="P1009" t="s">
        <v>8320</v>
      </c>
      <c r="Q1009" s="10">
        <f t="shared" si="45"/>
        <v>42676.583599537036</v>
      </c>
      <c r="R1009">
        <f t="shared" si="46"/>
        <v>44</v>
      </c>
      <c r="S1009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8318</v>
      </c>
      <c r="P1010" t="s">
        <v>8320</v>
      </c>
      <c r="Q1010" s="10">
        <f t="shared" si="45"/>
        <v>42702.809201388889</v>
      </c>
      <c r="R1010">
        <f t="shared" si="46"/>
        <v>0</v>
      </c>
      <c r="S1010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8318</v>
      </c>
      <c r="P1011" t="s">
        <v>8320</v>
      </c>
      <c r="Q1011" s="10">
        <f t="shared" si="45"/>
        <v>42510.604699074072</v>
      </c>
      <c r="R1011">
        <f t="shared" si="46"/>
        <v>13</v>
      </c>
      <c r="S1011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8318</v>
      </c>
      <c r="P1012" t="s">
        <v>8320</v>
      </c>
      <c r="Q1012" s="10">
        <f t="shared" si="45"/>
        <v>42561.829421296294</v>
      </c>
      <c r="R1012">
        <f t="shared" si="46"/>
        <v>0</v>
      </c>
      <c r="S1012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8318</v>
      </c>
      <c r="P1013" t="s">
        <v>8320</v>
      </c>
      <c r="Q1013" s="10">
        <f t="shared" si="45"/>
        <v>41946.898090277777</v>
      </c>
      <c r="R1013">
        <f t="shared" si="46"/>
        <v>0</v>
      </c>
      <c r="S1013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8318</v>
      </c>
      <c r="P1014" t="s">
        <v>8320</v>
      </c>
      <c r="Q1014" s="10">
        <f t="shared" si="45"/>
        <v>42714.440416666665</v>
      </c>
      <c r="R1014">
        <f t="shared" si="46"/>
        <v>21535</v>
      </c>
      <c r="S1014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8318</v>
      </c>
      <c r="P1015" t="s">
        <v>8320</v>
      </c>
      <c r="Q1015" s="10">
        <f t="shared" si="45"/>
        <v>42339.833981481483</v>
      </c>
      <c r="R1015">
        <f t="shared" si="46"/>
        <v>35</v>
      </c>
      <c r="S1015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8318</v>
      </c>
      <c r="P1016" t="s">
        <v>8320</v>
      </c>
      <c r="Q1016" s="10">
        <f t="shared" si="45"/>
        <v>41955.002488425926</v>
      </c>
      <c r="R1016">
        <f t="shared" si="46"/>
        <v>31</v>
      </c>
      <c r="S1016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8318</v>
      </c>
      <c r="P1017" t="s">
        <v>8320</v>
      </c>
      <c r="Q1017" s="10">
        <f t="shared" si="45"/>
        <v>42303.878414351857</v>
      </c>
      <c r="R1017">
        <f t="shared" si="46"/>
        <v>3</v>
      </c>
      <c r="S1017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8318</v>
      </c>
      <c r="P1018" t="s">
        <v>8320</v>
      </c>
      <c r="Q1018" s="10">
        <f t="shared" si="45"/>
        <v>42422.107129629629</v>
      </c>
      <c r="R1018">
        <f t="shared" si="46"/>
        <v>3</v>
      </c>
      <c r="S1018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8318</v>
      </c>
      <c r="P1019" t="s">
        <v>8320</v>
      </c>
      <c r="Q1019" s="10">
        <f t="shared" si="45"/>
        <v>42289.675173611111</v>
      </c>
      <c r="R1019">
        <f t="shared" si="46"/>
        <v>23</v>
      </c>
      <c r="S1019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8318</v>
      </c>
      <c r="P1020" t="s">
        <v>8320</v>
      </c>
      <c r="Q1020" s="10">
        <f t="shared" si="45"/>
        <v>42535.492280092592</v>
      </c>
      <c r="R1020">
        <f t="shared" si="46"/>
        <v>3</v>
      </c>
      <c r="S1020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8318</v>
      </c>
      <c r="P1021" t="s">
        <v>8320</v>
      </c>
      <c r="Q1021" s="10">
        <f t="shared" si="45"/>
        <v>42009.973946759259</v>
      </c>
      <c r="R1021">
        <f t="shared" si="46"/>
        <v>47</v>
      </c>
      <c r="S1021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8324</v>
      </c>
      <c r="P1022" t="s">
        <v>8329</v>
      </c>
      <c r="Q1022" s="10">
        <f t="shared" si="45"/>
        <v>42127.069548611107</v>
      </c>
      <c r="R1022">
        <f t="shared" si="46"/>
        <v>206</v>
      </c>
      <c r="S1022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8324</v>
      </c>
      <c r="P1023" t="s">
        <v>8329</v>
      </c>
      <c r="Q1023" s="10">
        <f t="shared" si="45"/>
        <v>42271.251979166671</v>
      </c>
      <c r="R1023">
        <f t="shared" si="46"/>
        <v>352</v>
      </c>
      <c r="S1023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8324</v>
      </c>
      <c r="P1024" t="s">
        <v>8329</v>
      </c>
      <c r="Q1024" s="10">
        <f t="shared" si="45"/>
        <v>42111.646724537044</v>
      </c>
      <c r="R1024">
        <f t="shared" si="46"/>
        <v>115</v>
      </c>
      <c r="S1024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8324</v>
      </c>
      <c r="P1025" t="s">
        <v>8329</v>
      </c>
      <c r="Q1025" s="10">
        <f t="shared" si="45"/>
        <v>42145.919687500005</v>
      </c>
      <c r="R1025">
        <f t="shared" si="46"/>
        <v>237</v>
      </c>
      <c r="S1025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8324</v>
      </c>
      <c r="P1026" t="s">
        <v>8329</v>
      </c>
      <c r="Q1026" s="10">
        <f t="shared" ref="Q1026:Q1089" si="48">(((J1026/60)/60)/24)+DATE(1970,1,1)</f>
        <v>42370.580590277779</v>
      </c>
      <c r="R1026">
        <f t="shared" ref="R1026:R1089" si="49">ROUND(E1026/D1026*100,0)</f>
        <v>119</v>
      </c>
      <c r="S1026">
        <f t="shared" ref="S1026:S1089" si="50">YEAR(Q1026)</f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8324</v>
      </c>
      <c r="P1027" t="s">
        <v>8329</v>
      </c>
      <c r="Q1027" s="10">
        <f t="shared" si="48"/>
        <v>42049.833761574075</v>
      </c>
      <c r="R1027">
        <f t="shared" si="49"/>
        <v>110</v>
      </c>
      <c r="S1027">
        <f t="shared" si="50"/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8324</v>
      </c>
      <c r="P1028" t="s">
        <v>8329</v>
      </c>
      <c r="Q1028" s="10">
        <f t="shared" si="48"/>
        <v>42426.407592592594</v>
      </c>
      <c r="R1028">
        <f t="shared" si="49"/>
        <v>100</v>
      </c>
      <c r="S1028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8324</v>
      </c>
      <c r="P1029" t="s">
        <v>8329</v>
      </c>
      <c r="Q1029" s="10">
        <f t="shared" si="48"/>
        <v>41905.034108796295</v>
      </c>
      <c r="R1029">
        <f t="shared" si="49"/>
        <v>103</v>
      </c>
      <c r="S1029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8324</v>
      </c>
      <c r="P1030" t="s">
        <v>8329</v>
      </c>
      <c r="Q1030" s="10">
        <f t="shared" si="48"/>
        <v>42755.627372685187</v>
      </c>
      <c r="R1030">
        <f t="shared" si="49"/>
        <v>117</v>
      </c>
      <c r="S1030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8324</v>
      </c>
      <c r="P1031" t="s">
        <v>8329</v>
      </c>
      <c r="Q1031" s="10">
        <f t="shared" si="48"/>
        <v>42044.711886574078</v>
      </c>
      <c r="R1031">
        <f t="shared" si="49"/>
        <v>112</v>
      </c>
      <c r="S1031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8324</v>
      </c>
      <c r="P1032" t="s">
        <v>8329</v>
      </c>
      <c r="Q1032" s="10">
        <f t="shared" si="48"/>
        <v>42611.483206018514</v>
      </c>
      <c r="R1032">
        <f t="shared" si="49"/>
        <v>342</v>
      </c>
      <c r="S1032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8324</v>
      </c>
      <c r="P1033" t="s">
        <v>8329</v>
      </c>
      <c r="Q1033" s="10">
        <f t="shared" si="48"/>
        <v>42324.764004629629</v>
      </c>
      <c r="R1033">
        <f t="shared" si="49"/>
        <v>107</v>
      </c>
      <c r="S1033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8324</v>
      </c>
      <c r="P1034" t="s">
        <v>8329</v>
      </c>
      <c r="Q1034" s="10">
        <f t="shared" si="48"/>
        <v>42514.666956018518</v>
      </c>
      <c r="R1034">
        <f t="shared" si="49"/>
        <v>108</v>
      </c>
      <c r="S1034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8324</v>
      </c>
      <c r="P1035" t="s">
        <v>8329</v>
      </c>
      <c r="Q1035" s="10">
        <f t="shared" si="48"/>
        <v>42688.732407407413</v>
      </c>
      <c r="R1035">
        <f t="shared" si="49"/>
        <v>103</v>
      </c>
      <c r="S1035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8324</v>
      </c>
      <c r="P1036" t="s">
        <v>8329</v>
      </c>
      <c r="Q1036" s="10">
        <f t="shared" si="48"/>
        <v>42555.166712962964</v>
      </c>
      <c r="R1036">
        <f t="shared" si="49"/>
        <v>130</v>
      </c>
      <c r="S1036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8324</v>
      </c>
      <c r="P1037" t="s">
        <v>8329</v>
      </c>
      <c r="Q1037" s="10">
        <f t="shared" si="48"/>
        <v>42016.641435185185</v>
      </c>
      <c r="R1037">
        <f t="shared" si="49"/>
        <v>108</v>
      </c>
      <c r="S1037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8324</v>
      </c>
      <c r="P1038" t="s">
        <v>8329</v>
      </c>
      <c r="Q1038" s="10">
        <f t="shared" si="48"/>
        <v>41249.448958333334</v>
      </c>
      <c r="R1038">
        <f t="shared" si="49"/>
        <v>112</v>
      </c>
      <c r="S1038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8324</v>
      </c>
      <c r="P1039" t="s">
        <v>8329</v>
      </c>
      <c r="Q1039" s="10">
        <f t="shared" si="48"/>
        <v>42119.822476851856</v>
      </c>
      <c r="R1039">
        <f t="shared" si="49"/>
        <v>102</v>
      </c>
      <c r="S1039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8324</v>
      </c>
      <c r="P1040" t="s">
        <v>8329</v>
      </c>
      <c r="Q1040" s="10">
        <f t="shared" si="48"/>
        <v>42418.231747685189</v>
      </c>
      <c r="R1040">
        <f t="shared" si="49"/>
        <v>145</v>
      </c>
      <c r="S1040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8324</v>
      </c>
      <c r="P1041" t="s">
        <v>8329</v>
      </c>
      <c r="Q1041" s="10">
        <f t="shared" si="48"/>
        <v>42692.109328703707</v>
      </c>
      <c r="R1041">
        <f t="shared" si="49"/>
        <v>128</v>
      </c>
      <c r="S1041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8330</v>
      </c>
      <c r="P1042" t="s">
        <v>8331</v>
      </c>
      <c r="Q1042" s="10">
        <f t="shared" si="48"/>
        <v>42579.708437499998</v>
      </c>
      <c r="R1042">
        <f t="shared" si="49"/>
        <v>0</v>
      </c>
      <c r="S1042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8330</v>
      </c>
      <c r="P1043" t="s">
        <v>8331</v>
      </c>
      <c r="Q1043" s="10">
        <f t="shared" si="48"/>
        <v>41831.060092592597</v>
      </c>
      <c r="R1043">
        <f t="shared" si="49"/>
        <v>0</v>
      </c>
      <c r="S1043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8330</v>
      </c>
      <c r="P1044" t="s">
        <v>8331</v>
      </c>
      <c r="Q1044" s="10">
        <f t="shared" si="48"/>
        <v>41851.696157407408</v>
      </c>
      <c r="R1044">
        <f t="shared" si="49"/>
        <v>2</v>
      </c>
      <c r="S1044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8330</v>
      </c>
      <c r="P1045" t="s">
        <v>8331</v>
      </c>
      <c r="Q1045" s="10">
        <f t="shared" si="48"/>
        <v>42114.252951388888</v>
      </c>
      <c r="R1045">
        <f t="shared" si="49"/>
        <v>9</v>
      </c>
      <c r="S1045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8330</v>
      </c>
      <c r="P1046" t="s">
        <v>8331</v>
      </c>
      <c r="Q1046" s="10">
        <f t="shared" si="48"/>
        <v>42011.925937499997</v>
      </c>
      <c r="R1046">
        <f t="shared" si="49"/>
        <v>0</v>
      </c>
      <c r="S1046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8330</v>
      </c>
      <c r="P1047" t="s">
        <v>8331</v>
      </c>
      <c r="Q1047" s="10">
        <f t="shared" si="48"/>
        <v>41844.874421296299</v>
      </c>
      <c r="R1047">
        <f t="shared" si="49"/>
        <v>3</v>
      </c>
      <c r="S1047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8330</v>
      </c>
      <c r="P1048" t="s">
        <v>8331</v>
      </c>
      <c r="Q1048" s="10">
        <f t="shared" si="48"/>
        <v>42319.851388888885</v>
      </c>
      <c r="R1048">
        <f t="shared" si="49"/>
        <v>0</v>
      </c>
      <c r="S1048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8330</v>
      </c>
      <c r="P1049" t="s">
        <v>8331</v>
      </c>
      <c r="Q1049" s="10">
        <f t="shared" si="48"/>
        <v>41918.818460648145</v>
      </c>
      <c r="R1049">
        <f t="shared" si="49"/>
        <v>0</v>
      </c>
      <c r="S1049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8330</v>
      </c>
      <c r="P1050" t="s">
        <v>8331</v>
      </c>
      <c r="Q1050" s="10">
        <f t="shared" si="48"/>
        <v>42598.053113425922</v>
      </c>
      <c r="R1050">
        <f t="shared" si="49"/>
        <v>1</v>
      </c>
      <c r="S1050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8330</v>
      </c>
      <c r="P1051" t="s">
        <v>8331</v>
      </c>
      <c r="Q1051" s="10">
        <f t="shared" si="48"/>
        <v>42382.431076388893</v>
      </c>
      <c r="R1051">
        <f t="shared" si="49"/>
        <v>0</v>
      </c>
      <c r="S1051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8330</v>
      </c>
      <c r="P1052" t="s">
        <v>8331</v>
      </c>
      <c r="Q1052" s="10">
        <f t="shared" si="48"/>
        <v>42231.7971875</v>
      </c>
      <c r="R1052">
        <f t="shared" si="49"/>
        <v>0</v>
      </c>
      <c r="S1052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8330</v>
      </c>
      <c r="P1053" t="s">
        <v>8331</v>
      </c>
      <c r="Q1053" s="10">
        <f t="shared" si="48"/>
        <v>41850.014178240745</v>
      </c>
      <c r="R1053">
        <f t="shared" si="49"/>
        <v>0</v>
      </c>
      <c r="S1053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8330</v>
      </c>
      <c r="P1054" t="s">
        <v>8331</v>
      </c>
      <c r="Q1054" s="10">
        <f t="shared" si="48"/>
        <v>42483.797395833331</v>
      </c>
      <c r="R1054">
        <f t="shared" si="49"/>
        <v>0</v>
      </c>
      <c r="S1054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8330</v>
      </c>
      <c r="P1055" t="s">
        <v>8331</v>
      </c>
      <c r="Q1055" s="10">
        <f t="shared" si="48"/>
        <v>42775.172824074078</v>
      </c>
      <c r="R1055">
        <f t="shared" si="49"/>
        <v>1</v>
      </c>
      <c r="S1055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8330</v>
      </c>
      <c r="P1056" t="s">
        <v>8331</v>
      </c>
      <c r="Q1056" s="10">
        <f t="shared" si="48"/>
        <v>41831.851840277777</v>
      </c>
      <c r="R1056">
        <f t="shared" si="49"/>
        <v>0</v>
      </c>
      <c r="S1056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8330</v>
      </c>
      <c r="P1057" t="s">
        <v>8331</v>
      </c>
      <c r="Q1057" s="10">
        <f t="shared" si="48"/>
        <v>42406.992418981477</v>
      </c>
      <c r="R1057">
        <f t="shared" si="49"/>
        <v>0</v>
      </c>
      <c r="S1057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8330</v>
      </c>
      <c r="P1058" t="s">
        <v>8331</v>
      </c>
      <c r="Q1058" s="10">
        <f t="shared" si="48"/>
        <v>42058.719641203701</v>
      </c>
      <c r="R1058">
        <f t="shared" si="49"/>
        <v>0</v>
      </c>
      <c r="S1058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8330</v>
      </c>
      <c r="P1059" t="s">
        <v>8331</v>
      </c>
      <c r="Q1059" s="10">
        <f t="shared" si="48"/>
        <v>42678.871331018512</v>
      </c>
      <c r="R1059">
        <f t="shared" si="49"/>
        <v>0</v>
      </c>
      <c r="S1059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8330</v>
      </c>
      <c r="P1060" t="s">
        <v>8331</v>
      </c>
      <c r="Q1060" s="10">
        <f t="shared" si="48"/>
        <v>42047.900960648149</v>
      </c>
      <c r="R1060">
        <f t="shared" si="49"/>
        <v>0</v>
      </c>
      <c r="S1060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8330</v>
      </c>
      <c r="P1061" t="s">
        <v>8331</v>
      </c>
      <c r="Q1061" s="10">
        <f t="shared" si="48"/>
        <v>42046.79</v>
      </c>
      <c r="R1061">
        <f t="shared" si="49"/>
        <v>0</v>
      </c>
      <c r="S1061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8330</v>
      </c>
      <c r="P1062" t="s">
        <v>8331</v>
      </c>
      <c r="Q1062" s="10">
        <f t="shared" si="48"/>
        <v>42079.913113425922</v>
      </c>
      <c r="R1062">
        <f t="shared" si="49"/>
        <v>1</v>
      </c>
      <c r="S1062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8330</v>
      </c>
      <c r="P1063" t="s">
        <v>8331</v>
      </c>
      <c r="Q1063" s="10">
        <f t="shared" si="48"/>
        <v>42432.276712962965</v>
      </c>
      <c r="R1063">
        <f t="shared" si="49"/>
        <v>0</v>
      </c>
      <c r="S1063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8330</v>
      </c>
      <c r="P1064" t="s">
        <v>8331</v>
      </c>
      <c r="Q1064" s="10">
        <f t="shared" si="48"/>
        <v>42556.807187500002</v>
      </c>
      <c r="R1064">
        <f t="shared" si="49"/>
        <v>95</v>
      </c>
      <c r="S1064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8330</v>
      </c>
      <c r="P1065" t="s">
        <v>8331</v>
      </c>
      <c r="Q1065" s="10">
        <f t="shared" si="48"/>
        <v>42583.030810185184</v>
      </c>
      <c r="R1065">
        <f t="shared" si="49"/>
        <v>0</v>
      </c>
      <c r="S1065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8332</v>
      </c>
      <c r="P1066" t="s">
        <v>8333</v>
      </c>
      <c r="Q1066" s="10">
        <f t="shared" si="48"/>
        <v>41417.228043981479</v>
      </c>
      <c r="R1066">
        <f t="shared" si="49"/>
        <v>9</v>
      </c>
      <c r="S1066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8332</v>
      </c>
      <c r="P1067" t="s">
        <v>8333</v>
      </c>
      <c r="Q1067" s="10">
        <f t="shared" si="48"/>
        <v>41661.381041666667</v>
      </c>
      <c r="R1067">
        <f t="shared" si="49"/>
        <v>3</v>
      </c>
      <c r="S1067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8332</v>
      </c>
      <c r="P1068" t="s">
        <v>8333</v>
      </c>
      <c r="Q1068" s="10">
        <f t="shared" si="48"/>
        <v>41445.962754629632</v>
      </c>
      <c r="R1068">
        <f t="shared" si="49"/>
        <v>3</v>
      </c>
      <c r="S1068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8332</v>
      </c>
      <c r="P1069" t="s">
        <v>8333</v>
      </c>
      <c r="Q1069" s="10">
        <f t="shared" si="48"/>
        <v>41599.855682870373</v>
      </c>
      <c r="R1069">
        <f t="shared" si="49"/>
        <v>26</v>
      </c>
      <c r="S1069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8332</v>
      </c>
      <c r="P1070" t="s">
        <v>8333</v>
      </c>
      <c r="Q1070" s="10">
        <f t="shared" si="48"/>
        <v>42440.371111111104</v>
      </c>
      <c r="R1070">
        <f t="shared" si="49"/>
        <v>0</v>
      </c>
      <c r="S1070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8332</v>
      </c>
      <c r="P1071" t="s">
        <v>8333</v>
      </c>
      <c r="Q1071" s="10">
        <f t="shared" si="48"/>
        <v>41572.229849537034</v>
      </c>
      <c r="R1071">
        <f t="shared" si="49"/>
        <v>39</v>
      </c>
      <c r="S1071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8332</v>
      </c>
      <c r="P1072" t="s">
        <v>8333</v>
      </c>
      <c r="Q1072" s="10">
        <f t="shared" si="48"/>
        <v>41163.011828703704</v>
      </c>
      <c r="R1072">
        <f t="shared" si="49"/>
        <v>1</v>
      </c>
      <c r="S1072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8332</v>
      </c>
      <c r="P1073" t="s">
        <v>8333</v>
      </c>
      <c r="Q1073" s="10">
        <f t="shared" si="48"/>
        <v>42295.753391203703</v>
      </c>
      <c r="R1073">
        <f t="shared" si="49"/>
        <v>0</v>
      </c>
      <c r="S1073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8332</v>
      </c>
      <c r="P1074" t="s">
        <v>8333</v>
      </c>
      <c r="Q1074" s="10">
        <f t="shared" si="48"/>
        <v>41645.832141203704</v>
      </c>
      <c r="R1074">
        <f t="shared" si="49"/>
        <v>0</v>
      </c>
      <c r="S1074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8332</v>
      </c>
      <c r="P1075" t="s">
        <v>8333</v>
      </c>
      <c r="Q1075" s="10">
        <f t="shared" si="48"/>
        <v>40802.964594907404</v>
      </c>
      <c r="R1075">
        <f t="shared" si="49"/>
        <v>1</v>
      </c>
      <c r="S1075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8332</v>
      </c>
      <c r="P1076" t="s">
        <v>8333</v>
      </c>
      <c r="Q1076" s="10">
        <f t="shared" si="48"/>
        <v>41613.172974537039</v>
      </c>
      <c r="R1076">
        <f t="shared" si="49"/>
        <v>6</v>
      </c>
      <c r="S1076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8332</v>
      </c>
      <c r="P1077" t="s">
        <v>8333</v>
      </c>
      <c r="Q1077" s="10">
        <f t="shared" si="48"/>
        <v>41005.904120370367</v>
      </c>
      <c r="R1077">
        <f t="shared" si="49"/>
        <v>5</v>
      </c>
      <c r="S1077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8332</v>
      </c>
      <c r="P1078" t="s">
        <v>8333</v>
      </c>
      <c r="Q1078" s="10">
        <f t="shared" si="48"/>
        <v>41838.377893518518</v>
      </c>
      <c r="R1078">
        <f t="shared" si="49"/>
        <v>63</v>
      </c>
      <c r="S1078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8332</v>
      </c>
      <c r="P1079" t="s">
        <v>8333</v>
      </c>
      <c r="Q1079" s="10">
        <f t="shared" si="48"/>
        <v>42353.16679398148</v>
      </c>
      <c r="R1079">
        <f t="shared" si="49"/>
        <v>29</v>
      </c>
      <c r="S1079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8332</v>
      </c>
      <c r="P1080" t="s">
        <v>8333</v>
      </c>
      <c r="Q1080" s="10">
        <f t="shared" si="48"/>
        <v>40701.195844907408</v>
      </c>
      <c r="R1080">
        <f t="shared" si="49"/>
        <v>8</v>
      </c>
      <c r="S1080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8332</v>
      </c>
      <c r="P1081" t="s">
        <v>8333</v>
      </c>
      <c r="Q1081" s="10">
        <f t="shared" si="48"/>
        <v>42479.566388888896</v>
      </c>
      <c r="R1081">
        <f t="shared" si="49"/>
        <v>3</v>
      </c>
      <c r="S1081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8332</v>
      </c>
      <c r="P1082" t="s">
        <v>8333</v>
      </c>
      <c r="Q1082" s="10">
        <f t="shared" si="48"/>
        <v>41740.138113425928</v>
      </c>
      <c r="R1082">
        <f t="shared" si="49"/>
        <v>9</v>
      </c>
      <c r="S1082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8332</v>
      </c>
      <c r="P1083" t="s">
        <v>8333</v>
      </c>
      <c r="Q1083" s="10">
        <f t="shared" si="48"/>
        <v>42002.926990740743</v>
      </c>
      <c r="R1083">
        <f t="shared" si="49"/>
        <v>0</v>
      </c>
      <c r="S1083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8332</v>
      </c>
      <c r="P1084" t="s">
        <v>8333</v>
      </c>
      <c r="Q1084" s="10">
        <f t="shared" si="48"/>
        <v>41101.906111111115</v>
      </c>
      <c r="R1084">
        <f t="shared" si="49"/>
        <v>1</v>
      </c>
      <c r="S1084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8332</v>
      </c>
      <c r="P1085" t="s">
        <v>8333</v>
      </c>
      <c r="Q1085" s="10">
        <f t="shared" si="48"/>
        <v>41793.659525462965</v>
      </c>
      <c r="R1085">
        <f t="shared" si="49"/>
        <v>1</v>
      </c>
      <c r="S1085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8332</v>
      </c>
      <c r="P1086" t="s">
        <v>8333</v>
      </c>
      <c r="Q1086" s="10">
        <f t="shared" si="48"/>
        <v>41829.912083333329</v>
      </c>
      <c r="R1086">
        <f t="shared" si="49"/>
        <v>0</v>
      </c>
      <c r="S1086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8332</v>
      </c>
      <c r="P1087" t="s">
        <v>8333</v>
      </c>
      <c r="Q1087" s="10">
        <f t="shared" si="48"/>
        <v>42413.671006944445</v>
      </c>
      <c r="R1087">
        <f t="shared" si="49"/>
        <v>3</v>
      </c>
      <c r="S1087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8332</v>
      </c>
      <c r="P1088" t="s">
        <v>8333</v>
      </c>
      <c r="Q1088" s="10">
        <f t="shared" si="48"/>
        <v>41845.866793981484</v>
      </c>
      <c r="R1088">
        <f t="shared" si="49"/>
        <v>0</v>
      </c>
      <c r="S1088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8332</v>
      </c>
      <c r="P1089" t="s">
        <v>8333</v>
      </c>
      <c r="Q1089" s="10">
        <f t="shared" si="48"/>
        <v>41775.713969907411</v>
      </c>
      <c r="R1089">
        <f t="shared" si="49"/>
        <v>0</v>
      </c>
      <c r="S1089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8332</v>
      </c>
      <c r="P1090" t="s">
        <v>8333</v>
      </c>
      <c r="Q1090" s="10">
        <f t="shared" ref="Q1090:Q1153" si="51">(((J1090/60)/60)/24)+DATE(1970,1,1)</f>
        <v>41723.799386574072</v>
      </c>
      <c r="R1090">
        <f t="shared" ref="R1090:R1153" si="52">ROUND(E1090/D1090*100,0)</f>
        <v>14</v>
      </c>
      <c r="S1090">
        <f t="shared" ref="S1090:S1153" si="53">YEAR(Q1090)</f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8332</v>
      </c>
      <c r="P1091" t="s">
        <v>8333</v>
      </c>
      <c r="Q1091" s="10">
        <f t="shared" si="51"/>
        <v>42151.189525462964</v>
      </c>
      <c r="R1091">
        <f t="shared" si="52"/>
        <v>8</v>
      </c>
      <c r="S1091">
        <f t="shared" si="53"/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8332</v>
      </c>
      <c r="P1092" t="s">
        <v>8333</v>
      </c>
      <c r="Q1092" s="10">
        <f t="shared" si="51"/>
        <v>42123.185798611114</v>
      </c>
      <c r="R1092">
        <f t="shared" si="52"/>
        <v>0</v>
      </c>
      <c r="S1092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8332</v>
      </c>
      <c r="P1093" t="s">
        <v>8333</v>
      </c>
      <c r="Q1093" s="10">
        <f t="shared" si="51"/>
        <v>42440.820277777777</v>
      </c>
      <c r="R1093">
        <f t="shared" si="52"/>
        <v>13</v>
      </c>
      <c r="S1093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8332</v>
      </c>
      <c r="P1094" t="s">
        <v>8333</v>
      </c>
      <c r="Q1094" s="10">
        <f t="shared" si="51"/>
        <v>41250.025902777779</v>
      </c>
      <c r="R1094">
        <f t="shared" si="52"/>
        <v>1</v>
      </c>
      <c r="S1094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8332</v>
      </c>
      <c r="P1095" t="s">
        <v>8333</v>
      </c>
      <c r="Q1095" s="10">
        <f t="shared" si="51"/>
        <v>42396.973807870367</v>
      </c>
      <c r="R1095">
        <f t="shared" si="52"/>
        <v>14</v>
      </c>
      <c r="S1095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8332</v>
      </c>
      <c r="P1096" t="s">
        <v>8333</v>
      </c>
      <c r="Q1096" s="10">
        <f t="shared" si="51"/>
        <v>40795.713344907403</v>
      </c>
      <c r="R1096">
        <f t="shared" si="52"/>
        <v>18</v>
      </c>
      <c r="S1096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8332</v>
      </c>
      <c r="P1097" t="s">
        <v>8333</v>
      </c>
      <c r="Q1097" s="10">
        <f t="shared" si="51"/>
        <v>41486.537268518521</v>
      </c>
      <c r="R1097">
        <f t="shared" si="52"/>
        <v>5</v>
      </c>
      <c r="S1097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8332</v>
      </c>
      <c r="P1098" t="s">
        <v>8333</v>
      </c>
      <c r="Q1098" s="10">
        <f t="shared" si="51"/>
        <v>41885.51798611111</v>
      </c>
      <c r="R1098">
        <f t="shared" si="52"/>
        <v>18</v>
      </c>
      <c r="S1098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8332</v>
      </c>
      <c r="P1099" t="s">
        <v>8333</v>
      </c>
      <c r="Q1099" s="10">
        <f t="shared" si="51"/>
        <v>41660.792557870373</v>
      </c>
      <c r="R1099">
        <f t="shared" si="52"/>
        <v>0</v>
      </c>
      <c r="S1099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8332</v>
      </c>
      <c r="P1100" t="s">
        <v>8333</v>
      </c>
      <c r="Q1100" s="10">
        <f t="shared" si="51"/>
        <v>41712.762673611112</v>
      </c>
      <c r="R1100">
        <f t="shared" si="52"/>
        <v>7</v>
      </c>
      <c r="S1100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8332</v>
      </c>
      <c r="P1101" t="s">
        <v>8333</v>
      </c>
      <c r="Q1101" s="10">
        <f t="shared" si="51"/>
        <v>42107.836435185185</v>
      </c>
      <c r="R1101">
        <f t="shared" si="52"/>
        <v>1</v>
      </c>
      <c r="S1101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8332</v>
      </c>
      <c r="P1102" t="s">
        <v>8333</v>
      </c>
      <c r="Q1102" s="10">
        <f t="shared" si="51"/>
        <v>42384.110775462963</v>
      </c>
      <c r="R1102">
        <f t="shared" si="52"/>
        <v>3</v>
      </c>
      <c r="S1102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8332</v>
      </c>
      <c r="P1103" t="s">
        <v>8333</v>
      </c>
      <c r="Q1103" s="10">
        <f t="shared" si="51"/>
        <v>42538.77243055556</v>
      </c>
      <c r="R1103">
        <f t="shared" si="52"/>
        <v>0</v>
      </c>
      <c r="S1103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8332</v>
      </c>
      <c r="P1104" t="s">
        <v>8333</v>
      </c>
      <c r="Q1104" s="10">
        <f t="shared" si="51"/>
        <v>41577.045428240745</v>
      </c>
      <c r="R1104">
        <f t="shared" si="52"/>
        <v>5</v>
      </c>
      <c r="S1104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8332</v>
      </c>
      <c r="P1105" t="s">
        <v>8333</v>
      </c>
      <c r="Q1105" s="10">
        <f t="shared" si="51"/>
        <v>42479.22210648148</v>
      </c>
      <c r="R1105">
        <f t="shared" si="52"/>
        <v>2</v>
      </c>
      <c r="S1105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8332</v>
      </c>
      <c r="P1106" t="s">
        <v>8333</v>
      </c>
      <c r="Q1106" s="10">
        <f t="shared" si="51"/>
        <v>41771.40996527778</v>
      </c>
      <c r="R1106">
        <f t="shared" si="52"/>
        <v>5</v>
      </c>
      <c r="S1106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8332</v>
      </c>
      <c r="P1107" t="s">
        <v>8333</v>
      </c>
      <c r="Q1107" s="10">
        <f t="shared" si="51"/>
        <v>41692.135729166665</v>
      </c>
      <c r="R1107">
        <f t="shared" si="52"/>
        <v>0</v>
      </c>
      <c r="S1107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8332</v>
      </c>
      <c r="P1108" t="s">
        <v>8333</v>
      </c>
      <c r="Q1108" s="10">
        <f t="shared" si="51"/>
        <v>40973.740451388891</v>
      </c>
      <c r="R1108">
        <f t="shared" si="52"/>
        <v>41</v>
      </c>
      <c r="S1108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8332</v>
      </c>
      <c r="P1109" t="s">
        <v>8333</v>
      </c>
      <c r="Q1109" s="10">
        <f t="shared" si="51"/>
        <v>41813.861388888887</v>
      </c>
      <c r="R1109">
        <f t="shared" si="52"/>
        <v>0</v>
      </c>
      <c r="S1109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8332</v>
      </c>
      <c r="P1110" t="s">
        <v>8333</v>
      </c>
      <c r="Q1110" s="10">
        <f t="shared" si="51"/>
        <v>40952.636979166666</v>
      </c>
      <c r="R1110">
        <f t="shared" si="52"/>
        <v>3</v>
      </c>
      <c r="S1110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8332</v>
      </c>
      <c r="P1111" t="s">
        <v>8333</v>
      </c>
      <c r="Q1111" s="10">
        <f t="shared" si="51"/>
        <v>42662.752199074079</v>
      </c>
      <c r="R1111">
        <f t="shared" si="52"/>
        <v>0</v>
      </c>
      <c r="S1111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8332</v>
      </c>
      <c r="P1112" t="s">
        <v>8333</v>
      </c>
      <c r="Q1112" s="10">
        <f t="shared" si="51"/>
        <v>41220.933124999996</v>
      </c>
      <c r="R1112">
        <f t="shared" si="52"/>
        <v>1</v>
      </c>
      <c r="S1112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8332</v>
      </c>
      <c r="P1113" t="s">
        <v>8333</v>
      </c>
      <c r="Q1113" s="10">
        <f t="shared" si="51"/>
        <v>42347.203587962969</v>
      </c>
      <c r="R1113">
        <f t="shared" si="52"/>
        <v>0</v>
      </c>
      <c r="S1113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8332</v>
      </c>
      <c r="P1114" t="s">
        <v>8333</v>
      </c>
      <c r="Q1114" s="10">
        <f t="shared" si="51"/>
        <v>41963.759386574078</v>
      </c>
      <c r="R1114">
        <f t="shared" si="52"/>
        <v>36</v>
      </c>
      <c r="S1114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8332</v>
      </c>
      <c r="P1115" t="s">
        <v>8333</v>
      </c>
      <c r="Q1115" s="10">
        <f t="shared" si="51"/>
        <v>41835.977083333331</v>
      </c>
      <c r="R1115">
        <f t="shared" si="52"/>
        <v>1</v>
      </c>
      <c r="S1115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8332</v>
      </c>
      <c r="P1116" t="s">
        <v>8333</v>
      </c>
      <c r="Q1116" s="10">
        <f t="shared" si="51"/>
        <v>41526.345914351856</v>
      </c>
      <c r="R1116">
        <f t="shared" si="52"/>
        <v>0</v>
      </c>
      <c r="S1116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8332</v>
      </c>
      <c r="P1117" t="s">
        <v>8333</v>
      </c>
      <c r="Q1117" s="10">
        <f t="shared" si="51"/>
        <v>42429.695543981477</v>
      </c>
      <c r="R1117">
        <f t="shared" si="52"/>
        <v>0</v>
      </c>
      <c r="S1117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8332</v>
      </c>
      <c r="P1118" t="s">
        <v>8333</v>
      </c>
      <c r="Q1118" s="10">
        <f t="shared" si="51"/>
        <v>41009.847314814811</v>
      </c>
      <c r="R1118">
        <f t="shared" si="52"/>
        <v>0</v>
      </c>
      <c r="S1118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8332</v>
      </c>
      <c r="P1119" t="s">
        <v>8333</v>
      </c>
      <c r="Q1119" s="10">
        <f t="shared" si="51"/>
        <v>42333.598530092597</v>
      </c>
      <c r="R1119">
        <f t="shared" si="52"/>
        <v>8</v>
      </c>
      <c r="S1119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8332</v>
      </c>
      <c r="P1120" t="s">
        <v>8333</v>
      </c>
      <c r="Q1120" s="10">
        <f t="shared" si="51"/>
        <v>41704.16642361111</v>
      </c>
      <c r="R1120">
        <f t="shared" si="52"/>
        <v>2</v>
      </c>
      <c r="S1120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8332</v>
      </c>
      <c r="P1121" t="s">
        <v>8333</v>
      </c>
      <c r="Q1121" s="10">
        <f t="shared" si="51"/>
        <v>41722.792407407411</v>
      </c>
      <c r="R1121">
        <f t="shared" si="52"/>
        <v>0</v>
      </c>
      <c r="S1121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8332</v>
      </c>
      <c r="P1122" t="s">
        <v>8333</v>
      </c>
      <c r="Q1122" s="10">
        <f t="shared" si="51"/>
        <v>40799.872685185182</v>
      </c>
      <c r="R1122">
        <f t="shared" si="52"/>
        <v>0</v>
      </c>
      <c r="S1122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8332</v>
      </c>
      <c r="P1123" t="s">
        <v>8333</v>
      </c>
      <c r="Q1123" s="10">
        <f t="shared" si="51"/>
        <v>42412.934212962966</v>
      </c>
      <c r="R1123">
        <f t="shared" si="52"/>
        <v>0</v>
      </c>
      <c r="S1123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8332</v>
      </c>
      <c r="P1124" t="s">
        <v>8333</v>
      </c>
      <c r="Q1124" s="10">
        <f t="shared" si="51"/>
        <v>41410.703993055555</v>
      </c>
      <c r="R1124">
        <f t="shared" si="52"/>
        <v>0</v>
      </c>
      <c r="S1124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8332</v>
      </c>
      <c r="P1125" t="s">
        <v>8333</v>
      </c>
      <c r="Q1125" s="10">
        <f t="shared" si="51"/>
        <v>41718.5237037037</v>
      </c>
      <c r="R1125">
        <f t="shared" si="52"/>
        <v>0</v>
      </c>
      <c r="S1125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8332</v>
      </c>
      <c r="P1126" t="s">
        <v>8334</v>
      </c>
      <c r="Q1126" s="10">
        <f t="shared" si="51"/>
        <v>42094.667256944449</v>
      </c>
      <c r="R1126">
        <f t="shared" si="52"/>
        <v>0</v>
      </c>
      <c r="S1126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8332</v>
      </c>
      <c r="P1127" t="s">
        <v>8334</v>
      </c>
      <c r="Q1127" s="10">
        <f t="shared" si="51"/>
        <v>42212.624189814815</v>
      </c>
      <c r="R1127">
        <f t="shared" si="52"/>
        <v>0</v>
      </c>
      <c r="S1127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8332</v>
      </c>
      <c r="P1128" t="s">
        <v>8334</v>
      </c>
      <c r="Q1128" s="10">
        <f t="shared" si="51"/>
        <v>42535.327476851846</v>
      </c>
      <c r="R1128">
        <f t="shared" si="52"/>
        <v>1</v>
      </c>
      <c r="S1128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8332</v>
      </c>
      <c r="P1129" t="s">
        <v>8334</v>
      </c>
      <c r="Q1129" s="10">
        <f t="shared" si="51"/>
        <v>41926.854166666664</v>
      </c>
      <c r="R1129">
        <f t="shared" si="52"/>
        <v>2</v>
      </c>
      <c r="S1129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8332</v>
      </c>
      <c r="P1130" t="s">
        <v>8334</v>
      </c>
      <c r="Q1130" s="10">
        <f t="shared" si="51"/>
        <v>41828.649502314816</v>
      </c>
      <c r="R1130">
        <f t="shared" si="52"/>
        <v>0</v>
      </c>
      <c r="S1130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8332</v>
      </c>
      <c r="P1131" t="s">
        <v>8334</v>
      </c>
      <c r="Q1131" s="10">
        <f t="shared" si="51"/>
        <v>42496.264965277776</v>
      </c>
      <c r="R1131">
        <f t="shared" si="52"/>
        <v>0</v>
      </c>
      <c r="S1131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8332</v>
      </c>
      <c r="P1132" t="s">
        <v>8334</v>
      </c>
      <c r="Q1132" s="10">
        <f t="shared" si="51"/>
        <v>41908.996527777781</v>
      </c>
      <c r="R1132">
        <f t="shared" si="52"/>
        <v>0</v>
      </c>
      <c r="S1132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8332</v>
      </c>
      <c r="P1133" t="s">
        <v>8334</v>
      </c>
      <c r="Q1133" s="10">
        <f t="shared" si="51"/>
        <v>42332.908194444448</v>
      </c>
      <c r="R1133">
        <f t="shared" si="52"/>
        <v>0</v>
      </c>
      <c r="S1133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8332</v>
      </c>
      <c r="P1134" t="s">
        <v>8334</v>
      </c>
      <c r="Q1134" s="10">
        <f t="shared" si="51"/>
        <v>42706.115405092598</v>
      </c>
      <c r="R1134">
        <f t="shared" si="52"/>
        <v>14</v>
      </c>
      <c r="S1134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8332</v>
      </c>
      <c r="P1135" t="s">
        <v>8334</v>
      </c>
      <c r="Q1135" s="10">
        <f t="shared" si="51"/>
        <v>41821.407187500001</v>
      </c>
      <c r="R1135">
        <f t="shared" si="52"/>
        <v>1</v>
      </c>
      <c r="S1135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8332</v>
      </c>
      <c r="P1136" t="s">
        <v>8334</v>
      </c>
      <c r="Q1136" s="10">
        <f t="shared" si="51"/>
        <v>41958.285046296296</v>
      </c>
      <c r="R1136">
        <f t="shared" si="52"/>
        <v>0</v>
      </c>
      <c r="S1136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8332</v>
      </c>
      <c r="P1137" t="s">
        <v>8334</v>
      </c>
      <c r="Q1137" s="10">
        <f t="shared" si="51"/>
        <v>42558.989513888882</v>
      </c>
      <c r="R1137">
        <f t="shared" si="52"/>
        <v>5</v>
      </c>
      <c r="S1137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8332</v>
      </c>
      <c r="P1138" t="s">
        <v>8334</v>
      </c>
      <c r="Q1138" s="10">
        <f t="shared" si="51"/>
        <v>42327.671631944439</v>
      </c>
      <c r="R1138">
        <f t="shared" si="52"/>
        <v>6</v>
      </c>
      <c r="S1138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8332</v>
      </c>
      <c r="P1139" t="s">
        <v>8334</v>
      </c>
      <c r="Q1139" s="10">
        <f t="shared" si="51"/>
        <v>42453.819687499999</v>
      </c>
      <c r="R1139">
        <f t="shared" si="52"/>
        <v>40</v>
      </c>
      <c r="S1139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8332</v>
      </c>
      <c r="P1140" t="s">
        <v>8334</v>
      </c>
      <c r="Q1140" s="10">
        <f t="shared" si="51"/>
        <v>42736.9066087963</v>
      </c>
      <c r="R1140">
        <f t="shared" si="52"/>
        <v>0</v>
      </c>
      <c r="S1140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8332</v>
      </c>
      <c r="P1141" t="s">
        <v>8334</v>
      </c>
      <c r="Q1141" s="10">
        <f t="shared" si="51"/>
        <v>41975.347523148142</v>
      </c>
      <c r="R1141">
        <f t="shared" si="52"/>
        <v>0</v>
      </c>
      <c r="S1141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8332</v>
      </c>
      <c r="P1142" t="s">
        <v>8334</v>
      </c>
      <c r="Q1142" s="10">
        <f t="shared" si="51"/>
        <v>42192.462048611109</v>
      </c>
      <c r="R1142">
        <f t="shared" si="52"/>
        <v>0</v>
      </c>
      <c r="S1142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8332</v>
      </c>
      <c r="P1143" t="s">
        <v>8334</v>
      </c>
      <c r="Q1143" s="10">
        <f t="shared" si="51"/>
        <v>42164.699652777781</v>
      </c>
      <c r="R1143">
        <f t="shared" si="52"/>
        <v>0</v>
      </c>
      <c r="S1143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8332</v>
      </c>
      <c r="P1144" t="s">
        <v>8334</v>
      </c>
      <c r="Q1144" s="10">
        <f t="shared" si="51"/>
        <v>42022.006099537044</v>
      </c>
      <c r="R1144">
        <f t="shared" si="52"/>
        <v>0</v>
      </c>
      <c r="S1144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8332</v>
      </c>
      <c r="P1145" t="s">
        <v>8334</v>
      </c>
      <c r="Q1145" s="10">
        <f t="shared" si="51"/>
        <v>42325.19358796296</v>
      </c>
      <c r="R1145">
        <f t="shared" si="52"/>
        <v>0</v>
      </c>
      <c r="S1145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8335</v>
      </c>
      <c r="P1146" t="s">
        <v>8336</v>
      </c>
      <c r="Q1146" s="10">
        <f t="shared" si="51"/>
        <v>42093.181944444441</v>
      </c>
      <c r="R1146">
        <f t="shared" si="52"/>
        <v>0</v>
      </c>
      <c r="S1146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8335</v>
      </c>
      <c r="P1147" t="s">
        <v>8336</v>
      </c>
      <c r="Q1147" s="10">
        <f t="shared" si="51"/>
        <v>41854.747592592597</v>
      </c>
      <c r="R1147">
        <f t="shared" si="52"/>
        <v>0</v>
      </c>
      <c r="S1147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8335</v>
      </c>
      <c r="P1148" t="s">
        <v>8336</v>
      </c>
      <c r="Q1148" s="10">
        <f t="shared" si="51"/>
        <v>41723.9533912037</v>
      </c>
      <c r="R1148">
        <f t="shared" si="52"/>
        <v>9</v>
      </c>
      <c r="S1148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8335</v>
      </c>
      <c r="P1149" t="s">
        <v>8336</v>
      </c>
      <c r="Q1149" s="10">
        <f t="shared" si="51"/>
        <v>41871.972025462965</v>
      </c>
      <c r="R1149">
        <f t="shared" si="52"/>
        <v>0</v>
      </c>
      <c r="S1149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8335</v>
      </c>
      <c r="P1150" t="s">
        <v>8336</v>
      </c>
      <c r="Q1150" s="10">
        <f t="shared" si="51"/>
        <v>42675.171076388884</v>
      </c>
      <c r="R1150">
        <f t="shared" si="52"/>
        <v>0</v>
      </c>
      <c r="S1150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8335</v>
      </c>
      <c r="P1151" t="s">
        <v>8336</v>
      </c>
      <c r="Q1151" s="10">
        <f t="shared" si="51"/>
        <v>42507.71025462963</v>
      </c>
      <c r="R1151">
        <f t="shared" si="52"/>
        <v>0</v>
      </c>
      <c r="S1151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8335</v>
      </c>
      <c r="P1152" t="s">
        <v>8336</v>
      </c>
      <c r="Q1152" s="10">
        <f t="shared" si="51"/>
        <v>42317.954571759255</v>
      </c>
      <c r="R1152">
        <f t="shared" si="52"/>
        <v>10</v>
      </c>
      <c r="S1152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8335</v>
      </c>
      <c r="P1153" t="s">
        <v>8336</v>
      </c>
      <c r="Q1153" s="10">
        <f t="shared" si="51"/>
        <v>42224.102581018517</v>
      </c>
      <c r="R1153">
        <f t="shared" si="52"/>
        <v>0</v>
      </c>
      <c r="S1153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8335</v>
      </c>
      <c r="P1154" t="s">
        <v>8336</v>
      </c>
      <c r="Q1154" s="10">
        <f t="shared" ref="Q1154:Q1217" si="54">(((J1154/60)/60)/24)+DATE(1970,1,1)</f>
        <v>42109.709629629629</v>
      </c>
      <c r="R1154">
        <f t="shared" ref="R1154:R1217" si="55">ROUND(E1154/D1154*100,0)</f>
        <v>6</v>
      </c>
      <c r="S1154">
        <f t="shared" ref="S1154:S1217" si="56">YEAR(Q1154)</f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8335</v>
      </c>
      <c r="P1155" t="s">
        <v>8336</v>
      </c>
      <c r="Q1155" s="10">
        <f t="shared" si="54"/>
        <v>42143.714178240742</v>
      </c>
      <c r="R1155">
        <f t="shared" si="55"/>
        <v>1</v>
      </c>
      <c r="S1155">
        <f t="shared" si="56"/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8335</v>
      </c>
      <c r="P1156" t="s">
        <v>8336</v>
      </c>
      <c r="Q1156" s="10">
        <f t="shared" si="54"/>
        <v>42223.108865740738</v>
      </c>
      <c r="R1156">
        <f t="shared" si="55"/>
        <v>7</v>
      </c>
      <c r="S1156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8335</v>
      </c>
      <c r="P1157" t="s">
        <v>8336</v>
      </c>
      <c r="Q1157" s="10">
        <f t="shared" si="54"/>
        <v>41835.763981481483</v>
      </c>
      <c r="R1157">
        <f t="shared" si="55"/>
        <v>1</v>
      </c>
      <c r="S1157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8335</v>
      </c>
      <c r="P1158" t="s">
        <v>8336</v>
      </c>
      <c r="Q1158" s="10">
        <f t="shared" si="54"/>
        <v>42029.07131944444</v>
      </c>
      <c r="R1158">
        <f t="shared" si="55"/>
        <v>0</v>
      </c>
      <c r="S1158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8335</v>
      </c>
      <c r="P1159" t="s">
        <v>8336</v>
      </c>
      <c r="Q1159" s="10">
        <f t="shared" si="54"/>
        <v>41918.628240740742</v>
      </c>
      <c r="R1159">
        <f t="shared" si="55"/>
        <v>2</v>
      </c>
      <c r="S1159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8335</v>
      </c>
      <c r="P1160" t="s">
        <v>8336</v>
      </c>
      <c r="Q1160" s="10">
        <f t="shared" si="54"/>
        <v>41952.09175925926</v>
      </c>
      <c r="R1160">
        <f t="shared" si="55"/>
        <v>0</v>
      </c>
      <c r="S1160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8335</v>
      </c>
      <c r="P1161" t="s">
        <v>8336</v>
      </c>
      <c r="Q1161" s="10">
        <f t="shared" si="54"/>
        <v>42154.726446759261</v>
      </c>
      <c r="R1161">
        <f t="shared" si="55"/>
        <v>0</v>
      </c>
      <c r="S1161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8335</v>
      </c>
      <c r="P1162" t="s">
        <v>8336</v>
      </c>
      <c r="Q1162" s="10">
        <f t="shared" si="54"/>
        <v>42061.154930555553</v>
      </c>
      <c r="R1162">
        <f t="shared" si="55"/>
        <v>4</v>
      </c>
      <c r="S1162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8335</v>
      </c>
      <c r="P1163" t="s">
        <v>8336</v>
      </c>
      <c r="Q1163" s="10">
        <f t="shared" si="54"/>
        <v>42122.629502314812</v>
      </c>
      <c r="R1163">
        <f t="shared" si="55"/>
        <v>0</v>
      </c>
      <c r="S1163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8335</v>
      </c>
      <c r="P1164" t="s">
        <v>8336</v>
      </c>
      <c r="Q1164" s="10">
        <f t="shared" si="54"/>
        <v>41876.683611111112</v>
      </c>
      <c r="R1164">
        <f t="shared" si="55"/>
        <v>0</v>
      </c>
      <c r="S1164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8335</v>
      </c>
      <c r="P1165" t="s">
        <v>8336</v>
      </c>
      <c r="Q1165" s="10">
        <f t="shared" si="54"/>
        <v>41830.723611111112</v>
      </c>
      <c r="R1165">
        <f t="shared" si="55"/>
        <v>0</v>
      </c>
      <c r="S1165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8335</v>
      </c>
      <c r="P1166" t="s">
        <v>8336</v>
      </c>
      <c r="Q1166" s="10">
        <f t="shared" si="54"/>
        <v>42509.724328703705</v>
      </c>
      <c r="R1166">
        <f t="shared" si="55"/>
        <v>0</v>
      </c>
      <c r="S1166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8335</v>
      </c>
      <c r="P1167" t="s">
        <v>8336</v>
      </c>
      <c r="Q1167" s="10">
        <f t="shared" si="54"/>
        <v>41792.214467592588</v>
      </c>
      <c r="R1167">
        <f t="shared" si="55"/>
        <v>21</v>
      </c>
      <c r="S1167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8335</v>
      </c>
      <c r="P1168" t="s">
        <v>8336</v>
      </c>
      <c r="Q1168" s="10">
        <f t="shared" si="54"/>
        <v>42150.485439814816</v>
      </c>
      <c r="R1168">
        <f t="shared" si="55"/>
        <v>19</v>
      </c>
      <c r="S1168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8335</v>
      </c>
      <c r="P1169" t="s">
        <v>8336</v>
      </c>
      <c r="Q1169" s="10">
        <f t="shared" si="54"/>
        <v>41863.734895833331</v>
      </c>
      <c r="R1169">
        <f t="shared" si="55"/>
        <v>2</v>
      </c>
      <c r="S1169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8335</v>
      </c>
      <c r="P1170" t="s">
        <v>8336</v>
      </c>
      <c r="Q1170" s="10">
        <f t="shared" si="54"/>
        <v>42605.053993055553</v>
      </c>
      <c r="R1170">
        <f t="shared" si="55"/>
        <v>6</v>
      </c>
      <c r="S1170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8335</v>
      </c>
      <c r="P1171" t="s">
        <v>8336</v>
      </c>
      <c r="Q1171" s="10">
        <f t="shared" si="54"/>
        <v>42027.353738425925</v>
      </c>
      <c r="R1171">
        <f t="shared" si="55"/>
        <v>0</v>
      </c>
      <c r="S1171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8335</v>
      </c>
      <c r="P1172" t="s">
        <v>8336</v>
      </c>
      <c r="Q1172" s="10">
        <f t="shared" si="54"/>
        <v>42124.893182870372</v>
      </c>
      <c r="R1172">
        <f t="shared" si="55"/>
        <v>0</v>
      </c>
      <c r="S1172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8335</v>
      </c>
      <c r="P1173" t="s">
        <v>8336</v>
      </c>
      <c r="Q1173" s="10">
        <f t="shared" si="54"/>
        <v>41938.804710648146</v>
      </c>
      <c r="R1173">
        <f t="shared" si="55"/>
        <v>0</v>
      </c>
      <c r="S1173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8335</v>
      </c>
      <c r="P1174" t="s">
        <v>8336</v>
      </c>
      <c r="Q1174" s="10">
        <f t="shared" si="54"/>
        <v>41841.682314814818</v>
      </c>
      <c r="R1174">
        <f t="shared" si="55"/>
        <v>0</v>
      </c>
      <c r="S1174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8335</v>
      </c>
      <c r="P1175" t="s">
        <v>8336</v>
      </c>
      <c r="Q1175" s="10">
        <f t="shared" si="54"/>
        <v>42184.185844907406</v>
      </c>
      <c r="R1175">
        <f t="shared" si="55"/>
        <v>0</v>
      </c>
      <c r="S1175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8335</v>
      </c>
      <c r="P1176" t="s">
        <v>8336</v>
      </c>
      <c r="Q1176" s="10">
        <f t="shared" si="54"/>
        <v>42468.84174768519</v>
      </c>
      <c r="R1176">
        <f t="shared" si="55"/>
        <v>6</v>
      </c>
      <c r="S1176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8335</v>
      </c>
      <c r="P1177" t="s">
        <v>8336</v>
      </c>
      <c r="Q1177" s="10">
        <f t="shared" si="54"/>
        <v>42170.728460648148</v>
      </c>
      <c r="R1177">
        <f t="shared" si="55"/>
        <v>3</v>
      </c>
      <c r="S1177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8335</v>
      </c>
      <c r="P1178" t="s">
        <v>8336</v>
      </c>
      <c r="Q1178" s="10">
        <f t="shared" si="54"/>
        <v>42746.019652777773</v>
      </c>
      <c r="R1178">
        <f t="shared" si="55"/>
        <v>0</v>
      </c>
      <c r="S1178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8335</v>
      </c>
      <c r="P1179" t="s">
        <v>8336</v>
      </c>
      <c r="Q1179" s="10">
        <f t="shared" si="54"/>
        <v>41897.660833333335</v>
      </c>
      <c r="R1179">
        <f t="shared" si="55"/>
        <v>0</v>
      </c>
      <c r="S1179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8335</v>
      </c>
      <c r="P1180" t="s">
        <v>8336</v>
      </c>
      <c r="Q1180" s="10">
        <f t="shared" si="54"/>
        <v>41837.905694444446</v>
      </c>
      <c r="R1180">
        <f t="shared" si="55"/>
        <v>0</v>
      </c>
      <c r="S1180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8335</v>
      </c>
      <c r="P1181" t="s">
        <v>8336</v>
      </c>
      <c r="Q1181" s="10">
        <f t="shared" si="54"/>
        <v>42275.720219907409</v>
      </c>
      <c r="R1181">
        <f t="shared" si="55"/>
        <v>5</v>
      </c>
      <c r="S1181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8335</v>
      </c>
      <c r="P1182" t="s">
        <v>8336</v>
      </c>
      <c r="Q1182" s="10">
        <f t="shared" si="54"/>
        <v>41781.806875000002</v>
      </c>
      <c r="R1182">
        <f t="shared" si="55"/>
        <v>12</v>
      </c>
      <c r="S1182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8335</v>
      </c>
      <c r="P1183" t="s">
        <v>8336</v>
      </c>
      <c r="Q1183" s="10">
        <f t="shared" si="54"/>
        <v>42034.339363425926</v>
      </c>
      <c r="R1183">
        <f t="shared" si="55"/>
        <v>0</v>
      </c>
      <c r="S1183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8335</v>
      </c>
      <c r="P1184" t="s">
        <v>8336</v>
      </c>
      <c r="Q1184" s="10">
        <f t="shared" si="54"/>
        <v>42728.827407407407</v>
      </c>
      <c r="R1184">
        <f t="shared" si="55"/>
        <v>4</v>
      </c>
      <c r="S1184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8335</v>
      </c>
      <c r="P1185" t="s">
        <v>8336</v>
      </c>
      <c r="Q1185" s="10">
        <f t="shared" si="54"/>
        <v>42656.86137731481</v>
      </c>
      <c r="R1185">
        <f t="shared" si="55"/>
        <v>4</v>
      </c>
      <c r="S1185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8337</v>
      </c>
      <c r="P1186" t="s">
        <v>8338</v>
      </c>
      <c r="Q1186" s="10">
        <f t="shared" si="54"/>
        <v>42741.599664351852</v>
      </c>
      <c r="R1186">
        <f t="shared" si="55"/>
        <v>105</v>
      </c>
      <c r="S1186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8337</v>
      </c>
      <c r="P1187" t="s">
        <v>8338</v>
      </c>
      <c r="Q1187" s="10">
        <f t="shared" si="54"/>
        <v>42130.865150462967</v>
      </c>
      <c r="R1187">
        <f t="shared" si="55"/>
        <v>105</v>
      </c>
      <c r="S1187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8337</v>
      </c>
      <c r="P1188" t="s">
        <v>8338</v>
      </c>
      <c r="Q1188" s="10">
        <f t="shared" si="54"/>
        <v>42123.86336805555</v>
      </c>
      <c r="R1188">
        <f t="shared" si="55"/>
        <v>107</v>
      </c>
      <c r="S1188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8337</v>
      </c>
      <c r="P1189" t="s">
        <v>8338</v>
      </c>
      <c r="Q1189" s="10">
        <f t="shared" si="54"/>
        <v>42109.894942129627</v>
      </c>
      <c r="R1189">
        <f t="shared" si="55"/>
        <v>104</v>
      </c>
      <c r="S1189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8337</v>
      </c>
      <c r="P1190" t="s">
        <v>8338</v>
      </c>
      <c r="Q1190" s="10">
        <f t="shared" si="54"/>
        <v>42711.700694444444</v>
      </c>
      <c r="R1190">
        <f t="shared" si="55"/>
        <v>161</v>
      </c>
      <c r="S1190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8337</v>
      </c>
      <c r="P1191" t="s">
        <v>8338</v>
      </c>
      <c r="Q1191" s="10">
        <f t="shared" si="54"/>
        <v>42529.979108796295</v>
      </c>
      <c r="R1191">
        <f t="shared" si="55"/>
        <v>108</v>
      </c>
      <c r="S1191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8337</v>
      </c>
      <c r="P1192" t="s">
        <v>8338</v>
      </c>
      <c r="Q1192" s="10">
        <f t="shared" si="54"/>
        <v>41852.665798611109</v>
      </c>
      <c r="R1192">
        <f t="shared" si="55"/>
        <v>135</v>
      </c>
      <c r="S1192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8337</v>
      </c>
      <c r="P1193" t="s">
        <v>8338</v>
      </c>
      <c r="Q1193" s="10">
        <f t="shared" si="54"/>
        <v>42419.603703703702</v>
      </c>
      <c r="R1193">
        <f t="shared" si="55"/>
        <v>109</v>
      </c>
      <c r="S1193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8337</v>
      </c>
      <c r="P1194" t="s">
        <v>8338</v>
      </c>
      <c r="Q1194" s="10">
        <f t="shared" si="54"/>
        <v>42747.506689814814</v>
      </c>
      <c r="R1194">
        <f t="shared" si="55"/>
        <v>290</v>
      </c>
      <c r="S1194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8337</v>
      </c>
      <c r="P1195" t="s">
        <v>8338</v>
      </c>
      <c r="Q1195" s="10">
        <f t="shared" si="54"/>
        <v>42409.776076388895</v>
      </c>
      <c r="R1195">
        <f t="shared" si="55"/>
        <v>104</v>
      </c>
      <c r="S1195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8337</v>
      </c>
      <c r="P1196" t="s">
        <v>8338</v>
      </c>
      <c r="Q1196" s="10">
        <f t="shared" si="54"/>
        <v>42072.488182870366</v>
      </c>
      <c r="R1196">
        <f t="shared" si="55"/>
        <v>322</v>
      </c>
      <c r="S1196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8337</v>
      </c>
      <c r="P1197" t="s">
        <v>8338</v>
      </c>
      <c r="Q1197" s="10">
        <f t="shared" si="54"/>
        <v>42298.34783564815</v>
      </c>
      <c r="R1197">
        <f t="shared" si="55"/>
        <v>135</v>
      </c>
      <c r="S1197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8337</v>
      </c>
      <c r="P1198" t="s">
        <v>8338</v>
      </c>
      <c r="Q1198" s="10">
        <f t="shared" si="54"/>
        <v>42326.818738425922</v>
      </c>
      <c r="R1198">
        <f t="shared" si="55"/>
        <v>270</v>
      </c>
      <c r="S1198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8337</v>
      </c>
      <c r="P1199" t="s">
        <v>8338</v>
      </c>
      <c r="Q1199" s="10">
        <f t="shared" si="54"/>
        <v>42503.66474537037</v>
      </c>
      <c r="R1199">
        <f t="shared" si="55"/>
        <v>253</v>
      </c>
      <c r="S1199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8337</v>
      </c>
      <c r="P1200" t="s">
        <v>8338</v>
      </c>
      <c r="Q1200" s="10">
        <f t="shared" si="54"/>
        <v>42333.619050925925</v>
      </c>
      <c r="R1200">
        <f t="shared" si="55"/>
        <v>261</v>
      </c>
      <c r="S1200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8337</v>
      </c>
      <c r="P1201" t="s">
        <v>8338</v>
      </c>
      <c r="Q1201" s="10">
        <f t="shared" si="54"/>
        <v>42161.770833333328</v>
      </c>
      <c r="R1201">
        <f t="shared" si="55"/>
        <v>101</v>
      </c>
      <c r="S1201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8337</v>
      </c>
      <c r="P1202" t="s">
        <v>8338</v>
      </c>
      <c r="Q1202" s="10">
        <f t="shared" si="54"/>
        <v>42089.477500000001</v>
      </c>
      <c r="R1202">
        <f t="shared" si="55"/>
        <v>126</v>
      </c>
      <c r="S1202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8337</v>
      </c>
      <c r="P1203" t="s">
        <v>8338</v>
      </c>
      <c r="Q1203" s="10">
        <f t="shared" si="54"/>
        <v>42536.60701388889</v>
      </c>
      <c r="R1203">
        <f t="shared" si="55"/>
        <v>102</v>
      </c>
      <c r="S1203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8337</v>
      </c>
      <c r="P1204" t="s">
        <v>8338</v>
      </c>
      <c r="Q1204" s="10">
        <f t="shared" si="54"/>
        <v>42152.288819444439</v>
      </c>
      <c r="R1204">
        <f t="shared" si="55"/>
        <v>199</v>
      </c>
      <c r="S1204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8337</v>
      </c>
      <c r="P1205" t="s">
        <v>8338</v>
      </c>
      <c r="Q1205" s="10">
        <f t="shared" si="54"/>
        <v>42125.614895833336</v>
      </c>
      <c r="R1205">
        <f t="shared" si="55"/>
        <v>102</v>
      </c>
      <c r="S1205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8337</v>
      </c>
      <c r="P1206" t="s">
        <v>8338</v>
      </c>
      <c r="Q1206" s="10">
        <f t="shared" si="54"/>
        <v>42297.748067129629</v>
      </c>
      <c r="R1206">
        <f t="shared" si="55"/>
        <v>103</v>
      </c>
      <c r="S1206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8337</v>
      </c>
      <c r="P1207" t="s">
        <v>8338</v>
      </c>
      <c r="Q1207" s="10">
        <f t="shared" si="54"/>
        <v>42138.506377314814</v>
      </c>
      <c r="R1207">
        <f t="shared" si="55"/>
        <v>101</v>
      </c>
      <c r="S1207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8337</v>
      </c>
      <c r="P1208" t="s">
        <v>8338</v>
      </c>
      <c r="Q1208" s="10">
        <f t="shared" si="54"/>
        <v>42772.776076388895</v>
      </c>
      <c r="R1208">
        <f t="shared" si="55"/>
        <v>115</v>
      </c>
      <c r="S1208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8337</v>
      </c>
      <c r="P1209" t="s">
        <v>8338</v>
      </c>
      <c r="Q1209" s="10">
        <f t="shared" si="54"/>
        <v>42430.430243055554</v>
      </c>
      <c r="R1209">
        <f t="shared" si="55"/>
        <v>104</v>
      </c>
      <c r="S1209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8337</v>
      </c>
      <c r="P1210" t="s">
        <v>8338</v>
      </c>
      <c r="Q1210" s="10">
        <f t="shared" si="54"/>
        <v>42423.709074074075</v>
      </c>
      <c r="R1210">
        <f t="shared" si="55"/>
        <v>155</v>
      </c>
      <c r="S1210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8337</v>
      </c>
      <c r="P1211" t="s">
        <v>8338</v>
      </c>
      <c r="Q1211" s="10">
        <f t="shared" si="54"/>
        <v>42761.846122685187</v>
      </c>
      <c r="R1211">
        <f t="shared" si="55"/>
        <v>106</v>
      </c>
      <c r="S1211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8337</v>
      </c>
      <c r="P1212" t="s">
        <v>8338</v>
      </c>
      <c r="Q1212" s="10">
        <f t="shared" si="54"/>
        <v>42132.941805555558</v>
      </c>
      <c r="R1212">
        <f t="shared" si="55"/>
        <v>254</v>
      </c>
      <c r="S1212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8337</v>
      </c>
      <c r="P1213" t="s">
        <v>8338</v>
      </c>
      <c r="Q1213" s="10">
        <f t="shared" si="54"/>
        <v>42515.866446759261</v>
      </c>
      <c r="R1213">
        <f t="shared" si="55"/>
        <v>101</v>
      </c>
      <c r="S1213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8337</v>
      </c>
      <c r="P1214" t="s">
        <v>8338</v>
      </c>
      <c r="Q1214" s="10">
        <f t="shared" si="54"/>
        <v>42318.950173611112</v>
      </c>
      <c r="R1214">
        <f t="shared" si="55"/>
        <v>129</v>
      </c>
      <c r="S1214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8337</v>
      </c>
      <c r="P1215" t="s">
        <v>8338</v>
      </c>
      <c r="Q1215" s="10">
        <f t="shared" si="54"/>
        <v>42731.755787037036</v>
      </c>
      <c r="R1215">
        <f t="shared" si="55"/>
        <v>102</v>
      </c>
      <c r="S1215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8337</v>
      </c>
      <c r="P1216" t="s">
        <v>8338</v>
      </c>
      <c r="Q1216" s="10">
        <f t="shared" si="54"/>
        <v>42104.840335648143</v>
      </c>
      <c r="R1216">
        <f t="shared" si="55"/>
        <v>132</v>
      </c>
      <c r="S1216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8337</v>
      </c>
      <c r="P1217" t="s">
        <v>8338</v>
      </c>
      <c r="Q1217" s="10">
        <f t="shared" si="54"/>
        <v>41759.923101851848</v>
      </c>
      <c r="R1217">
        <f t="shared" si="55"/>
        <v>786</v>
      </c>
      <c r="S1217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8337</v>
      </c>
      <c r="P1218" t="s">
        <v>8338</v>
      </c>
      <c r="Q1218" s="10">
        <f t="shared" ref="Q1218:Q1281" si="57">(((J1218/60)/60)/24)+DATE(1970,1,1)</f>
        <v>42247.616400462968</v>
      </c>
      <c r="R1218">
        <f t="shared" ref="R1218:R1281" si="58">ROUND(E1218/D1218*100,0)</f>
        <v>146</v>
      </c>
      <c r="S1218">
        <f t="shared" ref="S1218:S1281" si="59">YEAR(Q1218)</f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8337</v>
      </c>
      <c r="P1219" t="s">
        <v>8338</v>
      </c>
      <c r="Q1219" s="10">
        <f t="shared" si="57"/>
        <v>42535.809490740736</v>
      </c>
      <c r="R1219">
        <f t="shared" si="58"/>
        <v>103</v>
      </c>
      <c r="S1219">
        <f t="shared" si="59"/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8337</v>
      </c>
      <c r="P1220" t="s">
        <v>8338</v>
      </c>
      <c r="Q1220" s="10">
        <f t="shared" si="57"/>
        <v>42278.662037037036</v>
      </c>
      <c r="R1220">
        <f t="shared" si="58"/>
        <v>172</v>
      </c>
      <c r="S1220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8337</v>
      </c>
      <c r="P1221" t="s">
        <v>8338</v>
      </c>
      <c r="Q1221" s="10">
        <f t="shared" si="57"/>
        <v>42633.461956018517</v>
      </c>
      <c r="R1221">
        <f t="shared" si="58"/>
        <v>159</v>
      </c>
      <c r="S1221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8337</v>
      </c>
      <c r="P1222" t="s">
        <v>8338</v>
      </c>
      <c r="Q1222" s="10">
        <f t="shared" si="57"/>
        <v>42211.628611111111</v>
      </c>
      <c r="R1222">
        <f t="shared" si="58"/>
        <v>104</v>
      </c>
      <c r="S1222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8337</v>
      </c>
      <c r="P1223" t="s">
        <v>8338</v>
      </c>
      <c r="Q1223" s="10">
        <f t="shared" si="57"/>
        <v>42680.47555555556</v>
      </c>
      <c r="R1223">
        <f t="shared" si="58"/>
        <v>111</v>
      </c>
      <c r="S1223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8337</v>
      </c>
      <c r="P1224" t="s">
        <v>8338</v>
      </c>
      <c r="Q1224" s="10">
        <f t="shared" si="57"/>
        <v>42430.720451388886</v>
      </c>
      <c r="R1224">
        <f t="shared" si="58"/>
        <v>280</v>
      </c>
      <c r="S1224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8337</v>
      </c>
      <c r="P1225" t="s">
        <v>8338</v>
      </c>
      <c r="Q1225" s="10">
        <f t="shared" si="57"/>
        <v>42654.177187499998</v>
      </c>
      <c r="R1225">
        <f t="shared" si="58"/>
        <v>112</v>
      </c>
      <c r="S1225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8324</v>
      </c>
      <c r="P1226" t="s">
        <v>8339</v>
      </c>
      <c r="Q1226" s="10">
        <f t="shared" si="57"/>
        <v>41736.549791666665</v>
      </c>
      <c r="R1226">
        <f t="shared" si="58"/>
        <v>7</v>
      </c>
      <c r="S1226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8324</v>
      </c>
      <c r="P1227" t="s">
        <v>8339</v>
      </c>
      <c r="Q1227" s="10">
        <f t="shared" si="57"/>
        <v>41509.905995370369</v>
      </c>
      <c r="R1227">
        <f t="shared" si="58"/>
        <v>4</v>
      </c>
      <c r="S1227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8324</v>
      </c>
      <c r="P1228" t="s">
        <v>8339</v>
      </c>
      <c r="Q1228" s="10">
        <f t="shared" si="57"/>
        <v>41715.874780092592</v>
      </c>
      <c r="R1228">
        <f t="shared" si="58"/>
        <v>4</v>
      </c>
      <c r="S1228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8324</v>
      </c>
      <c r="P1229" t="s">
        <v>8339</v>
      </c>
      <c r="Q1229" s="10">
        <f t="shared" si="57"/>
        <v>41827.919166666667</v>
      </c>
      <c r="R1229">
        <f t="shared" si="58"/>
        <v>0</v>
      </c>
      <c r="S1229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8324</v>
      </c>
      <c r="P1230" t="s">
        <v>8339</v>
      </c>
      <c r="Q1230" s="10">
        <f t="shared" si="57"/>
        <v>40754.729259259257</v>
      </c>
      <c r="R1230">
        <f t="shared" si="58"/>
        <v>29</v>
      </c>
      <c r="S1230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8324</v>
      </c>
      <c r="P1231" t="s">
        <v>8339</v>
      </c>
      <c r="Q1231" s="10">
        <f t="shared" si="57"/>
        <v>40985.459803240738</v>
      </c>
      <c r="R1231">
        <f t="shared" si="58"/>
        <v>1</v>
      </c>
      <c r="S1231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8324</v>
      </c>
      <c r="P1232" t="s">
        <v>8339</v>
      </c>
      <c r="Q1232" s="10">
        <f t="shared" si="57"/>
        <v>40568.972569444442</v>
      </c>
      <c r="R1232">
        <f t="shared" si="58"/>
        <v>0</v>
      </c>
      <c r="S1232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8324</v>
      </c>
      <c r="P1233" t="s">
        <v>8339</v>
      </c>
      <c r="Q1233" s="10">
        <f t="shared" si="57"/>
        <v>42193.941759259258</v>
      </c>
      <c r="R1233">
        <f t="shared" si="58"/>
        <v>0</v>
      </c>
      <c r="S1233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8324</v>
      </c>
      <c r="P1234" t="s">
        <v>8339</v>
      </c>
      <c r="Q1234" s="10">
        <f t="shared" si="57"/>
        <v>41506.848032407412</v>
      </c>
      <c r="R1234">
        <f t="shared" si="58"/>
        <v>1</v>
      </c>
      <c r="S1234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8324</v>
      </c>
      <c r="P1235" t="s">
        <v>8339</v>
      </c>
      <c r="Q1235" s="10">
        <f t="shared" si="57"/>
        <v>40939.948773148149</v>
      </c>
      <c r="R1235">
        <f t="shared" si="58"/>
        <v>12</v>
      </c>
      <c r="S1235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8324</v>
      </c>
      <c r="P1236" t="s">
        <v>8339</v>
      </c>
      <c r="Q1236" s="10">
        <f t="shared" si="57"/>
        <v>42007.788680555561</v>
      </c>
      <c r="R1236">
        <f t="shared" si="58"/>
        <v>0</v>
      </c>
      <c r="S1236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8324</v>
      </c>
      <c r="P1237" t="s">
        <v>8339</v>
      </c>
      <c r="Q1237" s="10">
        <f t="shared" si="57"/>
        <v>41583.135405092595</v>
      </c>
      <c r="R1237">
        <f t="shared" si="58"/>
        <v>3</v>
      </c>
      <c r="S1237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8324</v>
      </c>
      <c r="P1238" t="s">
        <v>8339</v>
      </c>
      <c r="Q1238" s="10">
        <f t="shared" si="57"/>
        <v>41110.680138888885</v>
      </c>
      <c r="R1238">
        <f t="shared" si="58"/>
        <v>0</v>
      </c>
      <c r="S1238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8324</v>
      </c>
      <c r="P1239" t="s">
        <v>8339</v>
      </c>
      <c r="Q1239" s="10">
        <f t="shared" si="57"/>
        <v>41125.283159722225</v>
      </c>
      <c r="R1239">
        <f t="shared" si="58"/>
        <v>0</v>
      </c>
      <c r="S1239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8324</v>
      </c>
      <c r="P1240" t="s">
        <v>8339</v>
      </c>
      <c r="Q1240" s="10">
        <f t="shared" si="57"/>
        <v>40731.61037037037</v>
      </c>
      <c r="R1240">
        <f t="shared" si="58"/>
        <v>18</v>
      </c>
      <c r="S1240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8324</v>
      </c>
      <c r="P1241" t="s">
        <v>8339</v>
      </c>
      <c r="Q1241" s="10">
        <f t="shared" si="57"/>
        <v>40883.962581018517</v>
      </c>
      <c r="R1241">
        <f t="shared" si="58"/>
        <v>0</v>
      </c>
      <c r="S1241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8324</v>
      </c>
      <c r="P1242" t="s">
        <v>8339</v>
      </c>
      <c r="Q1242" s="10">
        <f t="shared" si="57"/>
        <v>41409.040011574078</v>
      </c>
      <c r="R1242">
        <f t="shared" si="58"/>
        <v>3</v>
      </c>
      <c r="S1242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8324</v>
      </c>
      <c r="P1243" t="s">
        <v>8339</v>
      </c>
      <c r="Q1243" s="10">
        <f t="shared" si="57"/>
        <v>41923.837731481479</v>
      </c>
      <c r="R1243">
        <f t="shared" si="58"/>
        <v>51</v>
      </c>
      <c r="S1243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8324</v>
      </c>
      <c r="P1244" t="s">
        <v>8339</v>
      </c>
      <c r="Q1244" s="10">
        <f t="shared" si="57"/>
        <v>40782.165532407409</v>
      </c>
      <c r="R1244">
        <f t="shared" si="58"/>
        <v>1</v>
      </c>
      <c r="S1244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8324</v>
      </c>
      <c r="P1245" t="s">
        <v>8339</v>
      </c>
      <c r="Q1245" s="10">
        <f t="shared" si="57"/>
        <v>40671.879293981481</v>
      </c>
      <c r="R1245">
        <f t="shared" si="58"/>
        <v>14</v>
      </c>
      <c r="S1245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8324</v>
      </c>
      <c r="P1246" t="s">
        <v>8325</v>
      </c>
      <c r="Q1246" s="10">
        <f t="shared" si="57"/>
        <v>41355.825497685182</v>
      </c>
      <c r="R1246">
        <f t="shared" si="58"/>
        <v>104</v>
      </c>
      <c r="S1246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8324</v>
      </c>
      <c r="P1247" t="s">
        <v>8325</v>
      </c>
      <c r="Q1247" s="10">
        <f t="shared" si="57"/>
        <v>41774.599930555552</v>
      </c>
      <c r="R1247">
        <f t="shared" si="58"/>
        <v>120</v>
      </c>
      <c r="S1247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8324</v>
      </c>
      <c r="P1248" t="s">
        <v>8325</v>
      </c>
      <c r="Q1248" s="10">
        <f t="shared" si="57"/>
        <v>40838.043391203704</v>
      </c>
      <c r="R1248">
        <f t="shared" si="58"/>
        <v>117</v>
      </c>
      <c r="S1248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8324</v>
      </c>
      <c r="P1249" t="s">
        <v>8325</v>
      </c>
      <c r="Q1249" s="10">
        <f t="shared" si="57"/>
        <v>41370.292303240742</v>
      </c>
      <c r="R1249">
        <f t="shared" si="58"/>
        <v>122</v>
      </c>
      <c r="S1249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8324</v>
      </c>
      <c r="P1250" t="s">
        <v>8325</v>
      </c>
      <c r="Q1250" s="10">
        <f t="shared" si="57"/>
        <v>41767.656863425924</v>
      </c>
      <c r="R1250">
        <f t="shared" si="58"/>
        <v>152</v>
      </c>
      <c r="S1250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8324</v>
      </c>
      <c r="P1251" t="s">
        <v>8325</v>
      </c>
      <c r="Q1251" s="10">
        <f t="shared" si="57"/>
        <v>41067.74086805556</v>
      </c>
      <c r="R1251">
        <f t="shared" si="58"/>
        <v>104</v>
      </c>
      <c r="S1251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8324</v>
      </c>
      <c r="P1252" t="s">
        <v>8325</v>
      </c>
      <c r="Q1252" s="10">
        <f t="shared" si="57"/>
        <v>41843.64271990741</v>
      </c>
      <c r="R1252">
        <f t="shared" si="58"/>
        <v>200</v>
      </c>
      <c r="S1252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8324</v>
      </c>
      <c r="P1253" t="s">
        <v>8325</v>
      </c>
      <c r="Q1253" s="10">
        <f t="shared" si="57"/>
        <v>40751.814432870371</v>
      </c>
      <c r="R1253">
        <f t="shared" si="58"/>
        <v>102</v>
      </c>
      <c r="S1253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8324</v>
      </c>
      <c r="P1254" t="s">
        <v>8325</v>
      </c>
      <c r="Q1254" s="10">
        <f t="shared" si="57"/>
        <v>41543.988067129627</v>
      </c>
      <c r="R1254">
        <f t="shared" si="58"/>
        <v>138</v>
      </c>
      <c r="S1254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8324</v>
      </c>
      <c r="P1255" t="s">
        <v>8325</v>
      </c>
      <c r="Q1255" s="10">
        <f t="shared" si="57"/>
        <v>41855.783645833333</v>
      </c>
      <c r="R1255">
        <f t="shared" si="58"/>
        <v>303833</v>
      </c>
      <c r="S1255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8324</v>
      </c>
      <c r="P1256" t="s">
        <v>8325</v>
      </c>
      <c r="Q1256" s="10">
        <f t="shared" si="57"/>
        <v>40487.621365740742</v>
      </c>
      <c r="R1256">
        <f t="shared" si="58"/>
        <v>199</v>
      </c>
      <c r="S1256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8324</v>
      </c>
      <c r="P1257" t="s">
        <v>8325</v>
      </c>
      <c r="Q1257" s="10">
        <f t="shared" si="57"/>
        <v>41579.845509259263</v>
      </c>
      <c r="R1257">
        <f t="shared" si="58"/>
        <v>202</v>
      </c>
      <c r="S1257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8324</v>
      </c>
      <c r="P1258" t="s">
        <v>8325</v>
      </c>
      <c r="Q1258" s="10">
        <f t="shared" si="57"/>
        <v>40921.919340277782</v>
      </c>
      <c r="R1258">
        <f t="shared" si="58"/>
        <v>118</v>
      </c>
      <c r="S1258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8324</v>
      </c>
      <c r="P1259" t="s">
        <v>8325</v>
      </c>
      <c r="Q1259" s="10">
        <f t="shared" si="57"/>
        <v>40587.085532407407</v>
      </c>
      <c r="R1259">
        <f t="shared" si="58"/>
        <v>295</v>
      </c>
      <c r="S1259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8324</v>
      </c>
      <c r="P1260" t="s">
        <v>8325</v>
      </c>
      <c r="Q1260" s="10">
        <f t="shared" si="57"/>
        <v>41487.611250000002</v>
      </c>
      <c r="R1260">
        <f t="shared" si="58"/>
        <v>213</v>
      </c>
      <c r="S1260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8324</v>
      </c>
      <c r="P1261" t="s">
        <v>8325</v>
      </c>
      <c r="Q1261" s="10">
        <f t="shared" si="57"/>
        <v>41766.970648148148</v>
      </c>
      <c r="R1261">
        <f t="shared" si="58"/>
        <v>104</v>
      </c>
      <c r="S1261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8324</v>
      </c>
      <c r="P1262" t="s">
        <v>8325</v>
      </c>
      <c r="Q1262" s="10">
        <f t="shared" si="57"/>
        <v>41666.842824074076</v>
      </c>
      <c r="R1262">
        <f t="shared" si="58"/>
        <v>114</v>
      </c>
      <c r="S1262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8324</v>
      </c>
      <c r="P1263" t="s">
        <v>8325</v>
      </c>
      <c r="Q1263" s="10">
        <f t="shared" si="57"/>
        <v>41638.342905092592</v>
      </c>
      <c r="R1263">
        <f t="shared" si="58"/>
        <v>101</v>
      </c>
      <c r="S1263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8324</v>
      </c>
      <c r="P1264" t="s">
        <v>8325</v>
      </c>
      <c r="Q1264" s="10">
        <f t="shared" si="57"/>
        <v>41656.762638888889</v>
      </c>
      <c r="R1264">
        <f t="shared" si="58"/>
        <v>125</v>
      </c>
      <c r="S1264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8324</v>
      </c>
      <c r="P1265" t="s">
        <v>8325</v>
      </c>
      <c r="Q1265" s="10">
        <f t="shared" si="57"/>
        <v>41692.084143518521</v>
      </c>
      <c r="R1265">
        <f t="shared" si="58"/>
        <v>119</v>
      </c>
      <c r="S1265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8324</v>
      </c>
      <c r="P1266" t="s">
        <v>8325</v>
      </c>
      <c r="Q1266" s="10">
        <f t="shared" si="57"/>
        <v>41547.662997685184</v>
      </c>
      <c r="R1266">
        <f t="shared" si="58"/>
        <v>166</v>
      </c>
      <c r="S1266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8324</v>
      </c>
      <c r="P1267" t="s">
        <v>8325</v>
      </c>
      <c r="Q1267" s="10">
        <f t="shared" si="57"/>
        <v>40465.655266203699</v>
      </c>
      <c r="R1267">
        <f t="shared" si="58"/>
        <v>119</v>
      </c>
      <c r="S1267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8324</v>
      </c>
      <c r="P1268" t="s">
        <v>8325</v>
      </c>
      <c r="Q1268" s="10">
        <f t="shared" si="57"/>
        <v>41620.87667824074</v>
      </c>
      <c r="R1268">
        <f t="shared" si="58"/>
        <v>100</v>
      </c>
      <c r="S1268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8324</v>
      </c>
      <c r="P1269" t="s">
        <v>8325</v>
      </c>
      <c r="Q1269" s="10">
        <f t="shared" si="57"/>
        <v>41449.585162037038</v>
      </c>
      <c r="R1269">
        <f t="shared" si="58"/>
        <v>102</v>
      </c>
      <c r="S1269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8324</v>
      </c>
      <c r="P1270" t="s">
        <v>8325</v>
      </c>
      <c r="Q1270" s="10">
        <f t="shared" si="57"/>
        <v>41507.845451388886</v>
      </c>
      <c r="R1270">
        <f t="shared" si="58"/>
        <v>117</v>
      </c>
      <c r="S1270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8324</v>
      </c>
      <c r="P1271" t="s">
        <v>8325</v>
      </c>
      <c r="Q1271" s="10">
        <f t="shared" si="57"/>
        <v>42445.823055555549</v>
      </c>
      <c r="R1271">
        <f t="shared" si="58"/>
        <v>109</v>
      </c>
      <c r="S1271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8324</v>
      </c>
      <c r="P1272" t="s">
        <v>8325</v>
      </c>
      <c r="Q1272" s="10">
        <f t="shared" si="57"/>
        <v>40933.856967592597</v>
      </c>
      <c r="R1272">
        <f t="shared" si="58"/>
        <v>115</v>
      </c>
      <c r="S1272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8324</v>
      </c>
      <c r="P1273" t="s">
        <v>8325</v>
      </c>
      <c r="Q1273" s="10">
        <f t="shared" si="57"/>
        <v>41561.683553240742</v>
      </c>
      <c r="R1273">
        <f t="shared" si="58"/>
        <v>102</v>
      </c>
      <c r="S1273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8324</v>
      </c>
      <c r="P1274" t="s">
        <v>8325</v>
      </c>
      <c r="Q1274" s="10">
        <f t="shared" si="57"/>
        <v>40274.745127314818</v>
      </c>
      <c r="R1274">
        <f t="shared" si="58"/>
        <v>106</v>
      </c>
      <c r="S1274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8324</v>
      </c>
      <c r="P1275" t="s">
        <v>8325</v>
      </c>
      <c r="Q1275" s="10">
        <f t="shared" si="57"/>
        <v>41852.730219907404</v>
      </c>
      <c r="R1275">
        <f t="shared" si="58"/>
        <v>104</v>
      </c>
      <c r="S1275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8324</v>
      </c>
      <c r="P1276" t="s">
        <v>8325</v>
      </c>
      <c r="Q1276" s="10">
        <f t="shared" si="57"/>
        <v>41116.690104166664</v>
      </c>
      <c r="R1276">
        <f t="shared" si="58"/>
        <v>155</v>
      </c>
      <c r="S1276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8324</v>
      </c>
      <c r="P1277" t="s">
        <v>8325</v>
      </c>
      <c r="Q1277" s="10">
        <f t="shared" si="57"/>
        <v>41458.867905092593</v>
      </c>
      <c r="R1277">
        <f t="shared" si="58"/>
        <v>162</v>
      </c>
      <c r="S1277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8324</v>
      </c>
      <c r="P1278" t="s">
        <v>8325</v>
      </c>
      <c r="Q1278" s="10">
        <f t="shared" si="57"/>
        <v>40007.704247685186</v>
      </c>
      <c r="R1278">
        <f t="shared" si="58"/>
        <v>104</v>
      </c>
      <c r="S1278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8324</v>
      </c>
      <c r="P1279" t="s">
        <v>8325</v>
      </c>
      <c r="Q1279" s="10">
        <f t="shared" si="57"/>
        <v>41121.561886574076</v>
      </c>
      <c r="R1279">
        <f t="shared" si="58"/>
        <v>106</v>
      </c>
      <c r="S1279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8324</v>
      </c>
      <c r="P1280" t="s">
        <v>8325</v>
      </c>
      <c r="Q1280" s="10">
        <f t="shared" si="57"/>
        <v>41786.555162037039</v>
      </c>
      <c r="R1280">
        <f t="shared" si="58"/>
        <v>155</v>
      </c>
      <c r="S1280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8324</v>
      </c>
      <c r="P1281" t="s">
        <v>8325</v>
      </c>
      <c r="Q1281" s="10">
        <f t="shared" si="57"/>
        <v>41682.099189814813</v>
      </c>
      <c r="R1281">
        <f t="shared" si="58"/>
        <v>111</v>
      </c>
      <c r="S1281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8324</v>
      </c>
      <c r="P1282" t="s">
        <v>8325</v>
      </c>
      <c r="Q1282" s="10">
        <f t="shared" ref="Q1282:Q1345" si="60">(((J1282/60)/60)/24)+DATE(1970,1,1)</f>
        <v>40513.757569444446</v>
      </c>
      <c r="R1282">
        <f t="shared" ref="R1282:R1345" si="61">ROUND(E1282/D1282*100,0)</f>
        <v>111</v>
      </c>
      <c r="S1282">
        <f t="shared" ref="S1282:S1345" si="62">YEAR(Q1282)</f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8324</v>
      </c>
      <c r="P1283" t="s">
        <v>8325</v>
      </c>
      <c r="Q1283" s="10">
        <f t="shared" si="60"/>
        <v>41463.743472222224</v>
      </c>
      <c r="R1283">
        <f t="shared" si="61"/>
        <v>111</v>
      </c>
      <c r="S1283">
        <f t="shared" si="62"/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8324</v>
      </c>
      <c r="P1284" t="s">
        <v>8325</v>
      </c>
      <c r="Q1284" s="10">
        <f t="shared" si="60"/>
        <v>41586.475173611114</v>
      </c>
      <c r="R1284">
        <f t="shared" si="61"/>
        <v>124</v>
      </c>
      <c r="S1284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8324</v>
      </c>
      <c r="P1285" t="s">
        <v>8325</v>
      </c>
      <c r="Q1285" s="10">
        <f t="shared" si="60"/>
        <v>41320.717465277776</v>
      </c>
      <c r="R1285">
        <f t="shared" si="61"/>
        <v>211</v>
      </c>
      <c r="S1285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8316</v>
      </c>
      <c r="P1286" t="s">
        <v>8317</v>
      </c>
      <c r="Q1286" s="10">
        <f t="shared" si="60"/>
        <v>42712.23474537037</v>
      </c>
      <c r="R1286">
        <f t="shared" si="61"/>
        <v>101</v>
      </c>
      <c r="S1286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8316</v>
      </c>
      <c r="P1287" t="s">
        <v>8317</v>
      </c>
      <c r="Q1287" s="10">
        <f t="shared" si="60"/>
        <v>42160.583043981482</v>
      </c>
      <c r="R1287">
        <f t="shared" si="61"/>
        <v>102</v>
      </c>
      <c r="S1287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8316</v>
      </c>
      <c r="P1288" t="s">
        <v>8317</v>
      </c>
      <c r="Q1288" s="10">
        <f t="shared" si="60"/>
        <v>42039.384571759263</v>
      </c>
      <c r="R1288">
        <f t="shared" si="61"/>
        <v>108</v>
      </c>
      <c r="S1288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8316</v>
      </c>
      <c r="P1289" t="s">
        <v>8317</v>
      </c>
      <c r="Q1289" s="10">
        <f t="shared" si="60"/>
        <v>42107.621018518519</v>
      </c>
      <c r="R1289">
        <f t="shared" si="61"/>
        <v>242</v>
      </c>
      <c r="S1289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8316</v>
      </c>
      <c r="P1290" t="s">
        <v>8317</v>
      </c>
      <c r="Q1290" s="10">
        <f t="shared" si="60"/>
        <v>42561.154664351852</v>
      </c>
      <c r="R1290">
        <f t="shared" si="61"/>
        <v>100</v>
      </c>
      <c r="S1290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8316</v>
      </c>
      <c r="P1291" t="s">
        <v>8317</v>
      </c>
      <c r="Q1291" s="10">
        <f t="shared" si="60"/>
        <v>42709.134780092587</v>
      </c>
      <c r="R1291">
        <f t="shared" si="61"/>
        <v>125</v>
      </c>
      <c r="S1291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8316</v>
      </c>
      <c r="P1292" t="s">
        <v>8317</v>
      </c>
      <c r="Q1292" s="10">
        <f t="shared" si="60"/>
        <v>42086.614942129629</v>
      </c>
      <c r="R1292">
        <f t="shared" si="61"/>
        <v>109</v>
      </c>
      <c r="S1292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8316</v>
      </c>
      <c r="P1293" t="s">
        <v>8317</v>
      </c>
      <c r="Q1293" s="10">
        <f t="shared" si="60"/>
        <v>42064.652673611112</v>
      </c>
      <c r="R1293">
        <f t="shared" si="61"/>
        <v>146</v>
      </c>
      <c r="S1293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8316</v>
      </c>
      <c r="P1294" t="s">
        <v>8317</v>
      </c>
      <c r="Q1294" s="10">
        <f t="shared" si="60"/>
        <v>42256.764212962968</v>
      </c>
      <c r="R1294">
        <f t="shared" si="61"/>
        <v>110</v>
      </c>
      <c r="S1294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8316</v>
      </c>
      <c r="P1295" t="s">
        <v>8317</v>
      </c>
      <c r="Q1295" s="10">
        <f t="shared" si="60"/>
        <v>42292.701053240744</v>
      </c>
      <c r="R1295">
        <f t="shared" si="61"/>
        <v>102</v>
      </c>
      <c r="S1295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8316</v>
      </c>
      <c r="P1296" t="s">
        <v>8317</v>
      </c>
      <c r="Q1296" s="10">
        <f t="shared" si="60"/>
        <v>42278.453668981485</v>
      </c>
      <c r="R1296">
        <f t="shared" si="61"/>
        <v>122</v>
      </c>
      <c r="S1296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8316</v>
      </c>
      <c r="P1297" t="s">
        <v>8317</v>
      </c>
      <c r="Q1297" s="10">
        <f t="shared" si="60"/>
        <v>42184.572881944448</v>
      </c>
      <c r="R1297">
        <f t="shared" si="61"/>
        <v>102</v>
      </c>
      <c r="S1297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8316</v>
      </c>
      <c r="P1298" t="s">
        <v>8317</v>
      </c>
      <c r="Q1298" s="10">
        <f t="shared" si="60"/>
        <v>42423.050613425927</v>
      </c>
      <c r="R1298">
        <f t="shared" si="61"/>
        <v>141</v>
      </c>
      <c r="S1298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8316</v>
      </c>
      <c r="P1299" t="s">
        <v>8317</v>
      </c>
      <c r="Q1299" s="10">
        <f t="shared" si="60"/>
        <v>42461.747199074074</v>
      </c>
      <c r="R1299">
        <f t="shared" si="61"/>
        <v>110</v>
      </c>
      <c r="S1299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8316</v>
      </c>
      <c r="P1300" t="s">
        <v>8317</v>
      </c>
      <c r="Q1300" s="10">
        <f t="shared" si="60"/>
        <v>42458.680925925932</v>
      </c>
      <c r="R1300">
        <f t="shared" si="61"/>
        <v>105</v>
      </c>
      <c r="S1300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8316</v>
      </c>
      <c r="P1301" t="s">
        <v>8317</v>
      </c>
      <c r="Q1301" s="10">
        <f t="shared" si="60"/>
        <v>42169.814340277779</v>
      </c>
      <c r="R1301">
        <f t="shared" si="61"/>
        <v>124</v>
      </c>
      <c r="S1301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8316</v>
      </c>
      <c r="P1302" t="s">
        <v>8317</v>
      </c>
      <c r="Q1302" s="10">
        <f t="shared" si="60"/>
        <v>42483.675208333334</v>
      </c>
      <c r="R1302">
        <f t="shared" si="61"/>
        <v>135</v>
      </c>
      <c r="S1302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8316</v>
      </c>
      <c r="P1303" t="s">
        <v>8317</v>
      </c>
      <c r="Q1303" s="10">
        <f t="shared" si="60"/>
        <v>42195.749745370369</v>
      </c>
      <c r="R1303">
        <f t="shared" si="61"/>
        <v>103</v>
      </c>
      <c r="S1303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8316</v>
      </c>
      <c r="P1304" t="s">
        <v>8317</v>
      </c>
      <c r="Q1304" s="10">
        <f t="shared" si="60"/>
        <v>42675.057997685188</v>
      </c>
      <c r="R1304">
        <f t="shared" si="61"/>
        <v>100</v>
      </c>
      <c r="S1304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8316</v>
      </c>
      <c r="P1305" t="s">
        <v>8317</v>
      </c>
      <c r="Q1305" s="10">
        <f t="shared" si="60"/>
        <v>42566.441203703704</v>
      </c>
      <c r="R1305">
        <f t="shared" si="61"/>
        <v>130</v>
      </c>
      <c r="S1305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8318</v>
      </c>
      <c r="P1306" t="s">
        <v>8320</v>
      </c>
      <c r="Q1306" s="10">
        <f t="shared" si="60"/>
        <v>42747.194502314815</v>
      </c>
      <c r="R1306">
        <f t="shared" si="61"/>
        <v>40</v>
      </c>
      <c r="S1306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8318</v>
      </c>
      <c r="P1307" t="s">
        <v>8320</v>
      </c>
      <c r="Q1307" s="10">
        <f t="shared" si="60"/>
        <v>42543.665601851855</v>
      </c>
      <c r="R1307">
        <f t="shared" si="61"/>
        <v>26</v>
      </c>
      <c r="S1307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8318</v>
      </c>
      <c r="P1308" t="s">
        <v>8320</v>
      </c>
      <c r="Q1308" s="10">
        <f t="shared" si="60"/>
        <v>41947.457569444443</v>
      </c>
      <c r="R1308">
        <f t="shared" si="61"/>
        <v>65</v>
      </c>
      <c r="S1308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8318</v>
      </c>
      <c r="P1309" t="s">
        <v>8320</v>
      </c>
      <c r="Q1309" s="10">
        <f t="shared" si="60"/>
        <v>42387.503229166665</v>
      </c>
      <c r="R1309">
        <f t="shared" si="61"/>
        <v>12</v>
      </c>
      <c r="S1309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8318</v>
      </c>
      <c r="P1310" t="s">
        <v>8320</v>
      </c>
      <c r="Q1310" s="10">
        <f t="shared" si="60"/>
        <v>42611.613564814819</v>
      </c>
      <c r="R1310">
        <f t="shared" si="61"/>
        <v>11</v>
      </c>
      <c r="S1310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8318</v>
      </c>
      <c r="P1311" t="s">
        <v>8320</v>
      </c>
      <c r="Q1311" s="10">
        <f t="shared" si="60"/>
        <v>42257.882731481484</v>
      </c>
      <c r="R1311">
        <f t="shared" si="61"/>
        <v>112</v>
      </c>
      <c r="S1311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8318</v>
      </c>
      <c r="P1312" t="s">
        <v>8320</v>
      </c>
      <c r="Q1312" s="10">
        <f t="shared" si="60"/>
        <v>42556.667245370365</v>
      </c>
      <c r="R1312">
        <f t="shared" si="61"/>
        <v>16</v>
      </c>
      <c r="S1312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8318</v>
      </c>
      <c r="P1313" t="s">
        <v>8320</v>
      </c>
      <c r="Q1313" s="10">
        <f t="shared" si="60"/>
        <v>42669.802303240736</v>
      </c>
      <c r="R1313">
        <f t="shared" si="61"/>
        <v>32</v>
      </c>
      <c r="S1313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8318</v>
      </c>
      <c r="P1314" t="s">
        <v>8320</v>
      </c>
      <c r="Q1314" s="10">
        <f t="shared" si="60"/>
        <v>42082.702800925923</v>
      </c>
      <c r="R1314">
        <f t="shared" si="61"/>
        <v>1</v>
      </c>
      <c r="S1314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8318</v>
      </c>
      <c r="P1315" t="s">
        <v>8320</v>
      </c>
      <c r="Q1315" s="10">
        <f t="shared" si="60"/>
        <v>42402.709652777776</v>
      </c>
      <c r="R1315">
        <f t="shared" si="61"/>
        <v>31</v>
      </c>
      <c r="S1315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8318</v>
      </c>
      <c r="P1316" t="s">
        <v>8320</v>
      </c>
      <c r="Q1316" s="10">
        <f t="shared" si="60"/>
        <v>42604.669675925921</v>
      </c>
      <c r="R1316">
        <f t="shared" si="61"/>
        <v>1</v>
      </c>
      <c r="S1316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8318</v>
      </c>
      <c r="P1317" t="s">
        <v>8320</v>
      </c>
      <c r="Q1317" s="10">
        <f t="shared" si="60"/>
        <v>42278.498240740737</v>
      </c>
      <c r="R1317">
        <f t="shared" si="61"/>
        <v>40</v>
      </c>
      <c r="S1317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8318</v>
      </c>
      <c r="P1318" t="s">
        <v>8320</v>
      </c>
      <c r="Q1318" s="10">
        <f t="shared" si="60"/>
        <v>42393.961909722217</v>
      </c>
      <c r="R1318">
        <f t="shared" si="61"/>
        <v>0</v>
      </c>
      <c r="S1318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8318</v>
      </c>
      <c r="P1319" t="s">
        <v>8320</v>
      </c>
      <c r="Q1319" s="10">
        <f t="shared" si="60"/>
        <v>42520.235486111109</v>
      </c>
      <c r="R1319">
        <f t="shared" si="61"/>
        <v>6</v>
      </c>
      <c r="S1319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8318</v>
      </c>
      <c r="P1320" t="s">
        <v>8320</v>
      </c>
      <c r="Q1320" s="10">
        <f t="shared" si="60"/>
        <v>41985.043657407412</v>
      </c>
      <c r="R1320">
        <f t="shared" si="61"/>
        <v>15</v>
      </c>
      <c r="S1320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8318</v>
      </c>
      <c r="P1321" t="s">
        <v>8320</v>
      </c>
      <c r="Q1321" s="10">
        <f t="shared" si="60"/>
        <v>41816.812094907407</v>
      </c>
      <c r="R1321">
        <f t="shared" si="61"/>
        <v>15</v>
      </c>
      <c r="S1321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8318</v>
      </c>
      <c r="P1322" t="s">
        <v>8320</v>
      </c>
      <c r="Q1322" s="10">
        <f t="shared" si="60"/>
        <v>42705.690347222218</v>
      </c>
      <c r="R1322">
        <f t="shared" si="61"/>
        <v>1</v>
      </c>
      <c r="S1322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8318</v>
      </c>
      <c r="P1323" t="s">
        <v>8320</v>
      </c>
      <c r="Q1323" s="10">
        <f t="shared" si="60"/>
        <v>42697.74927083333</v>
      </c>
      <c r="R1323">
        <f t="shared" si="61"/>
        <v>1</v>
      </c>
      <c r="S1323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8318</v>
      </c>
      <c r="P1324" t="s">
        <v>8320</v>
      </c>
      <c r="Q1324" s="10">
        <f t="shared" si="60"/>
        <v>42115.656539351854</v>
      </c>
      <c r="R1324">
        <f t="shared" si="61"/>
        <v>0</v>
      </c>
      <c r="S1324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8318</v>
      </c>
      <c r="P1325" t="s">
        <v>8320</v>
      </c>
      <c r="Q1325" s="10">
        <f t="shared" si="60"/>
        <v>42451.698449074072</v>
      </c>
      <c r="R1325">
        <f t="shared" si="61"/>
        <v>9</v>
      </c>
      <c r="S1325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8318</v>
      </c>
      <c r="P1326" t="s">
        <v>8320</v>
      </c>
      <c r="Q1326" s="10">
        <f t="shared" si="60"/>
        <v>42626.633703703701</v>
      </c>
      <c r="R1326">
        <f t="shared" si="61"/>
        <v>10</v>
      </c>
      <c r="S1326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8318</v>
      </c>
      <c r="P1327" t="s">
        <v>8320</v>
      </c>
      <c r="Q1327" s="10">
        <f t="shared" si="60"/>
        <v>42704.086053240739</v>
      </c>
      <c r="R1327">
        <f t="shared" si="61"/>
        <v>2</v>
      </c>
      <c r="S1327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8318</v>
      </c>
      <c r="P1328" t="s">
        <v>8320</v>
      </c>
      <c r="Q1328" s="10">
        <f t="shared" si="60"/>
        <v>41974.791990740734</v>
      </c>
      <c r="R1328">
        <f t="shared" si="61"/>
        <v>1</v>
      </c>
      <c r="S1328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8318</v>
      </c>
      <c r="P1329" t="s">
        <v>8320</v>
      </c>
      <c r="Q1329" s="10">
        <f t="shared" si="60"/>
        <v>42123.678645833337</v>
      </c>
      <c r="R1329">
        <f t="shared" si="61"/>
        <v>4</v>
      </c>
      <c r="S1329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8318</v>
      </c>
      <c r="P1330" t="s">
        <v>8320</v>
      </c>
      <c r="Q1330" s="10">
        <f t="shared" si="60"/>
        <v>42612.642754629633</v>
      </c>
      <c r="R1330">
        <f t="shared" si="61"/>
        <v>2</v>
      </c>
      <c r="S1330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8318</v>
      </c>
      <c r="P1331" t="s">
        <v>8320</v>
      </c>
      <c r="Q1331" s="10">
        <f t="shared" si="60"/>
        <v>41935.221585648149</v>
      </c>
      <c r="R1331">
        <f t="shared" si="61"/>
        <v>1</v>
      </c>
      <c r="S1331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8318</v>
      </c>
      <c r="P1332" t="s">
        <v>8320</v>
      </c>
      <c r="Q1332" s="10">
        <f t="shared" si="60"/>
        <v>42522.276724537034</v>
      </c>
      <c r="R1332">
        <f t="shared" si="61"/>
        <v>22</v>
      </c>
      <c r="S1332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8318</v>
      </c>
      <c r="P1333" t="s">
        <v>8320</v>
      </c>
      <c r="Q1333" s="10">
        <f t="shared" si="60"/>
        <v>42569.50409722222</v>
      </c>
      <c r="R1333">
        <f t="shared" si="61"/>
        <v>1</v>
      </c>
      <c r="S1333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8318</v>
      </c>
      <c r="P1334" t="s">
        <v>8320</v>
      </c>
      <c r="Q1334" s="10">
        <f t="shared" si="60"/>
        <v>42732.060277777782</v>
      </c>
      <c r="R1334">
        <f t="shared" si="61"/>
        <v>0</v>
      </c>
      <c r="S1334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8318</v>
      </c>
      <c r="P1335" t="s">
        <v>8320</v>
      </c>
      <c r="Q1335" s="10">
        <f t="shared" si="60"/>
        <v>41806.106770833336</v>
      </c>
      <c r="R1335">
        <f t="shared" si="61"/>
        <v>0</v>
      </c>
      <c r="S1335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8318</v>
      </c>
      <c r="P1336" t="s">
        <v>8320</v>
      </c>
      <c r="Q1336" s="10">
        <f t="shared" si="60"/>
        <v>42410.774155092593</v>
      </c>
      <c r="R1336">
        <f t="shared" si="61"/>
        <v>11</v>
      </c>
      <c r="S1336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8318</v>
      </c>
      <c r="P1337" t="s">
        <v>8320</v>
      </c>
      <c r="Q1337" s="10">
        <f t="shared" si="60"/>
        <v>42313.936365740738</v>
      </c>
      <c r="R1337">
        <f t="shared" si="61"/>
        <v>20</v>
      </c>
      <c r="S1337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8318</v>
      </c>
      <c r="P1338" t="s">
        <v>8320</v>
      </c>
      <c r="Q1338" s="10">
        <f t="shared" si="60"/>
        <v>41955.863750000004</v>
      </c>
      <c r="R1338">
        <f t="shared" si="61"/>
        <v>85</v>
      </c>
      <c r="S1338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8318</v>
      </c>
      <c r="P1339" t="s">
        <v>8320</v>
      </c>
      <c r="Q1339" s="10">
        <f t="shared" si="60"/>
        <v>42767.577303240745</v>
      </c>
      <c r="R1339">
        <f t="shared" si="61"/>
        <v>49</v>
      </c>
      <c r="S1339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8318</v>
      </c>
      <c r="P1340" t="s">
        <v>8320</v>
      </c>
      <c r="Q1340" s="10">
        <f t="shared" si="60"/>
        <v>42188.803622685184</v>
      </c>
      <c r="R1340">
        <f t="shared" si="61"/>
        <v>3</v>
      </c>
      <c r="S1340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8318</v>
      </c>
      <c r="P1341" t="s">
        <v>8320</v>
      </c>
      <c r="Q1341" s="10">
        <f t="shared" si="60"/>
        <v>41936.647164351853</v>
      </c>
      <c r="R1341">
        <f t="shared" si="61"/>
        <v>7</v>
      </c>
      <c r="S1341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8318</v>
      </c>
      <c r="P1342" t="s">
        <v>8320</v>
      </c>
      <c r="Q1342" s="10">
        <f t="shared" si="60"/>
        <v>41836.595520833333</v>
      </c>
      <c r="R1342">
        <f t="shared" si="61"/>
        <v>0</v>
      </c>
      <c r="S1342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8318</v>
      </c>
      <c r="P1343" t="s">
        <v>8320</v>
      </c>
      <c r="Q1343" s="10">
        <f t="shared" si="60"/>
        <v>42612.624039351853</v>
      </c>
      <c r="R1343">
        <f t="shared" si="61"/>
        <v>70</v>
      </c>
      <c r="S1343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8318</v>
      </c>
      <c r="P1344" t="s">
        <v>8320</v>
      </c>
      <c r="Q1344" s="10">
        <f t="shared" si="60"/>
        <v>42172.816423611104</v>
      </c>
      <c r="R1344">
        <f t="shared" si="61"/>
        <v>0</v>
      </c>
      <c r="S1344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8318</v>
      </c>
      <c r="P1345" t="s">
        <v>8320</v>
      </c>
      <c r="Q1345" s="10">
        <f t="shared" si="60"/>
        <v>42542.526423611111</v>
      </c>
      <c r="R1345">
        <f t="shared" si="61"/>
        <v>102</v>
      </c>
      <c r="S1345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8321</v>
      </c>
      <c r="P1346" t="s">
        <v>8322</v>
      </c>
      <c r="Q1346" s="10">
        <f t="shared" ref="Q1346:Q1409" si="63">(((J1346/60)/60)/24)+DATE(1970,1,1)</f>
        <v>42522.789803240739</v>
      </c>
      <c r="R1346">
        <f t="shared" ref="R1346:R1409" si="64">ROUND(E1346/D1346*100,0)</f>
        <v>378</v>
      </c>
      <c r="S1346">
        <f t="shared" ref="S1346:S1409" si="65">YEAR(Q1346)</f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8321</v>
      </c>
      <c r="P1347" t="s">
        <v>8322</v>
      </c>
      <c r="Q1347" s="10">
        <f t="shared" si="63"/>
        <v>41799.814340277779</v>
      </c>
      <c r="R1347">
        <f t="shared" si="64"/>
        <v>125</v>
      </c>
      <c r="S1347">
        <f t="shared" si="65"/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8321</v>
      </c>
      <c r="P1348" t="s">
        <v>8322</v>
      </c>
      <c r="Q1348" s="10">
        <f t="shared" si="63"/>
        <v>41422.075821759259</v>
      </c>
      <c r="R1348">
        <f t="shared" si="64"/>
        <v>147</v>
      </c>
      <c r="S1348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8321</v>
      </c>
      <c r="P1349" t="s">
        <v>8322</v>
      </c>
      <c r="Q1349" s="10">
        <f t="shared" si="63"/>
        <v>42040.638020833328</v>
      </c>
      <c r="R1349">
        <f t="shared" si="64"/>
        <v>102</v>
      </c>
      <c r="S1349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8321</v>
      </c>
      <c r="P1350" t="s">
        <v>8322</v>
      </c>
      <c r="Q1350" s="10">
        <f t="shared" si="63"/>
        <v>41963.506168981476</v>
      </c>
      <c r="R1350">
        <f t="shared" si="64"/>
        <v>102</v>
      </c>
      <c r="S1350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8321</v>
      </c>
      <c r="P1351" t="s">
        <v>8322</v>
      </c>
      <c r="Q1351" s="10">
        <f t="shared" si="63"/>
        <v>42317.33258101852</v>
      </c>
      <c r="R1351">
        <f t="shared" si="64"/>
        <v>204</v>
      </c>
      <c r="S1351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8321</v>
      </c>
      <c r="P1352" t="s">
        <v>8322</v>
      </c>
      <c r="Q1352" s="10">
        <f t="shared" si="63"/>
        <v>42334.013124999998</v>
      </c>
      <c r="R1352">
        <f t="shared" si="64"/>
        <v>104</v>
      </c>
      <c r="S1352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8321</v>
      </c>
      <c r="P1353" t="s">
        <v>8322</v>
      </c>
      <c r="Q1353" s="10">
        <f t="shared" si="63"/>
        <v>42382.74009259259</v>
      </c>
      <c r="R1353">
        <f t="shared" si="64"/>
        <v>101</v>
      </c>
      <c r="S1353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8321</v>
      </c>
      <c r="P1354" t="s">
        <v>8322</v>
      </c>
      <c r="Q1354" s="10">
        <f t="shared" si="63"/>
        <v>42200.578310185185</v>
      </c>
      <c r="R1354">
        <f t="shared" si="64"/>
        <v>136</v>
      </c>
      <c r="S1354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8321</v>
      </c>
      <c r="P1355" t="s">
        <v>8322</v>
      </c>
      <c r="Q1355" s="10">
        <f t="shared" si="63"/>
        <v>41309.11791666667</v>
      </c>
      <c r="R1355">
        <f t="shared" si="64"/>
        <v>134</v>
      </c>
      <c r="S1355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8321</v>
      </c>
      <c r="P1356" t="s">
        <v>8322</v>
      </c>
      <c r="Q1356" s="10">
        <f t="shared" si="63"/>
        <v>42502.807627314818</v>
      </c>
      <c r="R1356">
        <f t="shared" si="64"/>
        <v>130</v>
      </c>
      <c r="S1356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8321</v>
      </c>
      <c r="P1357" t="s">
        <v>8322</v>
      </c>
      <c r="Q1357" s="10">
        <f t="shared" si="63"/>
        <v>41213.254687499997</v>
      </c>
      <c r="R1357">
        <f t="shared" si="64"/>
        <v>123</v>
      </c>
      <c r="S1357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8321</v>
      </c>
      <c r="P1358" t="s">
        <v>8322</v>
      </c>
      <c r="Q1358" s="10">
        <f t="shared" si="63"/>
        <v>41430.038888888892</v>
      </c>
      <c r="R1358">
        <f t="shared" si="64"/>
        <v>183</v>
      </c>
      <c r="S1358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8321</v>
      </c>
      <c r="P1359" t="s">
        <v>8322</v>
      </c>
      <c r="Q1359" s="10">
        <f t="shared" si="63"/>
        <v>41304.962233796294</v>
      </c>
      <c r="R1359">
        <f t="shared" si="64"/>
        <v>125</v>
      </c>
      <c r="S1359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8321</v>
      </c>
      <c r="P1360" t="s">
        <v>8322</v>
      </c>
      <c r="Q1360" s="10">
        <f t="shared" si="63"/>
        <v>40689.570868055554</v>
      </c>
      <c r="R1360">
        <f t="shared" si="64"/>
        <v>112</v>
      </c>
      <c r="S1360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8321</v>
      </c>
      <c r="P1361" t="s">
        <v>8322</v>
      </c>
      <c r="Q1361" s="10">
        <f t="shared" si="63"/>
        <v>40668.814699074072</v>
      </c>
      <c r="R1361">
        <f t="shared" si="64"/>
        <v>116</v>
      </c>
      <c r="S1361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8321</v>
      </c>
      <c r="P1362" t="s">
        <v>8322</v>
      </c>
      <c r="Q1362" s="10">
        <f t="shared" si="63"/>
        <v>41095.900694444441</v>
      </c>
      <c r="R1362">
        <f t="shared" si="64"/>
        <v>173</v>
      </c>
      <c r="S1362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8321</v>
      </c>
      <c r="P1363" t="s">
        <v>8322</v>
      </c>
      <c r="Q1363" s="10">
        <f t="shared" si="63"/>
        <v>41781.717268518521</v>
      </c>
      <c r="R1363">
        <f t="shared" si="64"/>
        <v>126</v>
      </c>
      <c r="S1363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8321</v>
      </c>
      <c r="P1364" t="s">
        <v>8322</v>
      </c>
      <c r="Q1364" s="10">
        <f t="shared" si="63"/>
        <v>41464.934386574074</v>
      </c>
      <c r="R1364">
        <f t="shared" si="64"/>
        <v>109</v>
      </c>
      <c r="S1364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8321</v>
      </c>
      <c r="P1365" t="s">
        <v>8322</v>
      </c>
      <c r="Q1365" s="10">
        <f t="shared" si="63"/>
        <v>42396.8440625</v>
      </c>
      <c r="R1365">
        <f t="shared" si="64"/>
        <v>100</v>
      </c>
      <c r="S1365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8324</v>
      </c>
      <c r="P1366" t="s">
        <v>8325</v>
      </c>
      <c r="Q1366" s="10">
        <f t="shared" si="63"/>
        <v>41951.695671296293</v>
      </c>
      <c r="R1366">
        <f t="shared" si="64"/>
        <v>119</v>
      </c>
      <c r="S1366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8324</v>
      </c>
      <c r="P1367" t="s">
        <v>8325</v>
      </c>
      <c r="Q1367" s="10">
        <f t="shared" si="63"/>
        <v>42049.733240740738</v>
      </c>
      <c r="R1367">
        <f t="shared" si="64"/>
        <v>100</v>
      </c>
      <c r="S1367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8324</v>
      </c>
      <c r="P1368" t="s">
        <v>8325</v>
      </c>
      <c r="Q1368" s="10">
        <f t="shared" si="63"/>
        <v>41924.996099537035</v>
      </c>
      <c r="R1368">
        <f t="shared" si="64"/>
        <v>126</v>
      </c>
      <c r="S1368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8324</v>
      </c>
      <c r="P1369" t="s">
        <v>8325</v>
      </c>
      <c r="Q1369" s="10">
        <f t="shared" si="63"/>
        <v>42292.002893518518</v>
      </c>
      <c r="R1369">
        <f t="shared" si="64"/>
        <v>114</v>
      </c>
      <c r="S1369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8324</v>
      </c>
      <c r="P1370" t="s">
        <v>8325</v>
      </c>
      <c r="Q1370" s="10">
        <f t="shared" si="63"/>
        <v>42146.190902777773</v>
      </c>
      <c r="R1370">
        <f t="shared" si="64"/>
        <v>111</v>
      </c>
      <c r="S1370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8324</v>
      </c>
      <c r="P1371" t="s">
        <v>8325</v>
      </c>
      <c r="Q1371" s="10">
        <f t="shared" si="63"/>
        <v>41710.594282407408</v>
      </c>
      <c r="R1371">
        <f t="shared" si="64"/>
        <v>105</v>
      </c>
      <c r="S1371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8324</v>
      </c>
      <c r="P1372" t="s">
        <v>8325</v>
      </c>
      <c r="Q1372" s="10">
        <f t="shared" si="63"/>
        <v>41548.00335648148</v>
      </c>
      <c r="R1372">
        <f t="shared" si="64"/>
        <v>104</v>
      </c>
      <c r="S1372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8324</v>
      </c>
      <c r="P1373" t="s">
        <v>8325</v>
      </c>
      <c r="Q1373" s="10">
        <f t="shared" si="63"/>
        <v>42101.758587962962</v>
      </c>
      <c r="R1373">
        <f t="shared" si="64"/>
        <v>107</v>
      </c>
      <c r="S1373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8324</v>
      </c>
      <c r="P1374" t="s">
        <v>8325</v>
      </c>
      <c r="Q1374" s="10">
        <f t="shared" si="63"/>
        <v>41072.739953703705</v>
      </c>
      <c r="R1374">
        <f t="shared" si="64"/>
        <v>124</v>
      </c>
      <c r="S1374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8324</v>
      </c>
      <c r="P1375" t="s">
        <v>8325</v>
      </c>
      <c r="Q1375" s="10">
        <f t="shared" si="63"/>
        <v>42704.95177083333</v>
      </c>
      <c r="R1375">
        <f t="shared" si="64"/>
        <v>105</v>
      </c>
      <c r="S1375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8324</v>
      </c>
      <c r="P1376" t="s">
        <v>8325</v>
      </c>
      <c r="Q1376" s="10">
        <f t="shared" si="63"/>
        <v>42424.161898148144</v>
      </c>
      <c r="R1376">
        <f t="shared" si="64"/>
        <v>189</v>
      </c>
      <c r="S1376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8324</v>
      </c>
      <c r="P1377" t="s">
        <v>8325</v>
      </c>
      <c r="Q1377" s="10">
        <f t="shared" si="63"/>
        <v>42720.066192129627</v>
      </c>
      <c r="R1377">
        <f t="shared" si="64"/>
        <v>171</v>
      </c>
      <c r="S1377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8324</v>
      </c>
      <c r="P1378" t="s">
        <v>8325</v>
      </c>
      <c r="Q1378" s="10">
        <f t="shared" si="63"/>
        <v>42677.669050925921</v>
      </c>
      <c r="R1378">
        <f t="shared" si="64"/>
        <v>252</v>
      </c>
      <c r="S1378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8324</v>
      </c>
      <c r="P1379" t="s">
        <v>8325</v>
      </c>
      <c r="Q1379" s="10">
        <f t="shared" si="63"/>
        <v>42747.219560185185</v>
      </c>
      <c r="R1379">
        <f t="shared" si="64"/>
        <v>116</v>
      </c>
      <c r="S1379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8324</v>
      </c>
      <c r="P1380" t="s">
        <v>8325</v>
      </c>
      <c r="Q1380" s="10">
        <f t="shared" si="63"/>
        <v>42568.759374999994</v>
      </c>
      <c r="R1380">
        <f t="shared" si="64"/>
        <v>203</v>
      </c>
      <c r="S1380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8324</v>
      </c>
      <c r="P1381" t="s">
        <v>8325</v>
      </c>
      <c r="Q1381" s="10">
        <f t="shared" si="63"/>
        <v>42130.491620370376</v>
      </c>
      <c r="R1381">
        <f t="shared" si="64"/>
        <v>112</v>
      </c>
      <c r="S1381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8324</v>
      </c>
      <c r="P1382" t="s">
        <v>8325</v>
      </c>
      <c r="Q1382" s="10">
        <f t="shared" si="63"/>
        <v>42141.762800925921</v>
      </c>
      <c r="R1382">
        <f t="shared" si="64"/>
        <v>424</v>
      </c>
      <c r="S1382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8324</v>
      </c>
      <c r="P1383" t="s">
        <v>8325</v>
      </c>
      <c r="Q1383" s="10">
        <f t="shared" si="63"/>
        <v>42703.214409722219</v>
      </c>
      <c r="R1383">
        <f t="shared" si="64"/>
        <v>107</v>
      </c>
      <c r="S1383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8324</v>
      </c>
      <c r="P1384" t="s">
        <v>8325</v>
      </c>
      <c r="Q1384" s="10">
        <f t="shared" si="63"/>
        <v>41370.800185185188</v>
      </c>
      <c r="R1384">
        <f t="shared" si="64"/>
        <v>104</v>
      </c>
      <c r="S1384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8324</v>
      </c>
      <c r="P1385" t="s">
        <v>8325</v>
      </c>
      <c r="Q1385" s="10">
        <f t="shared" si="63"/>
        <v>42707.074976851851</v>
      </c>
      <c r="R1385">
        <f t="shared" si="64"/>
        <v>212</v>
      </c>
      <c r="S1385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8324</v>
      </c>
      <c r="P1386" t="s">
        <v>8325</v>
      </c>
      <c r="Q1386" s="10">
        <f t="shared" si="63"/>
        <v>42160.735208333332</v>
      </c>
      <c r="R1386">
        <f t="shared" si="64"/>
        <v>124</v>
      </c>
      <c r="S1386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8324</v>
      </c>
      <c r="P1387" t="s">
        <v>8325</v>
      </c>
      <c r="Q1387" s="10">
        <f t="shared" si="63"/>
        <v>42433.688900462963</v>
      </c>
      <c r="R1387">
        <f t="shared" si="64"/>
        <v>110</v>
      </c>
      <c r="S1387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8324</v>
      </c>
      <c r="P1388" t="s">
        <v>8325</v>
      </c>
      <c r="Q1388" s="10">
        <f t="shared" si="63"/>
        <v>42184.646863425922</v>
      </c>
      <c r="R1388">
        <f t="shared" si="64"/>
        <v>219</v>
      </c>
      <c r="S1388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8324</v>
      </c>
      <c r="P1389" t="s">
        <v>8325</v>
      </c>
      <c r="Q1389" s="10">
        <f t="shared" si="63"/>
        <v>42126.92123842593</v>
      </c>
      <c r="R1389">
        <f t="shared" si="64"/>
        <v>137</v>
      </c>
      <c r="S1389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8324</v>
      </c>
      <c r="P1390" t="s">
        <v>8325</v>
      </c>
      <c r="Q1390" s="10">
        <f t="shared" si="63"/>
        <v>42634.614780092597</v>
      </c>
      <c r="R1390">
        <f t="shared" si="64"/>
        <v>135</v>
      </c>
      <c r="S1390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8324</v>
      </c>
      <c r="P1391" t="s">
        <v>8325</v>
      </c>
      <c r="Q1391" s="10">
        <f t="shared" si="63"/>
        <v>42565.480983796297</v>
      </c>
      <c r="R1391">
        <f t="shared" si="64"/>
        <v>145</v>
      </c>
      <c r="S1391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8324</v>
      </c>
      <c r="P1392" t="s">
        <v>8325</v>
      </c>
      <c r="Q1392" s="10">
        <f t="shared" si="63"/>
        <v>42087.803310185183</v>
      </c>
      <c r="R1392">
        <f t="shared" si="64"/>
        <v>109</v>
      </c>
      <c r="S1392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8324</v>
      </c>
      <c r="P1393" t="s">
        <v>8325</v>
      </c>
      <c r="Q1393" s="10">
        <f t="shared" si="63"/>
        <v>42193.650671296295</v>
      </c>
      <c r="R1393">
        <f t="shared" si="64"/>
        <v>110</v>
      </c>
      <c r="S1393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8324</v>
      </c>
      <c r="P1394" t="s">
        <v>8325</v>
      </c>
      <c r="Q1394" s="10">
        <f t="shared" si="63"/>
        <v>42401.154930555553</v>
      </c>
      <c r="R1394">
        <f t="shared" si="64"/>
        <v>114</v>
      </c>
      <c r="S1394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8324</v>
      </c>
      <c r="P1395" t="s">
        <v>8325</v>
      </c>
      <c r="Q1395" s="10">
        <f t="shared" si="63"/>
        <v>42553.681979166664</v>
      </c>
      <c r="R1395">
        <f t="shared" si="64"/>
        <v>102</v>
      </c>
      <c r="S1395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8324</v>
      </c>
      <c r="P1396" t="s">
        <v>8325</v>
      </c>
      <c r="Q1396" s="10">
        <f t="shared" si="63"/>
        <v>42752.144976851851</v>
      </c>
      <c r="R1396">
        <f t="shared" si="64"/>
        <v>122</v>
      </c>
      <c r="S1396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8324</v>
      </c>
      <c r="P1397" t="s">
        <v>8325</v>
      </c>
      <c r="Q1397" s="10">
        <f t="shared" si="63"/>
        <v>42719.90834490741</v>
      </c>
      <c r="R1397">
        <f t="shared" si="64"/>
        <v>112</v>
      </c>
      <c r="S1397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8324</v>
      </c>
      <c r="P1398" t="s">
        <v>8325</v>
      </c>
      <c r="Q1398" s="10">
        <f t="shared" si="63"/>
        <v>42018.99863425926</v>
      </c>
      <c r="R1398">
        <f t="shared" si="64"/>
        <v>107</v>
      </c>
      <c r="S1398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8324</v>
      </c>
      <c r="P1399" t="s">
        <v>8325</v>
      </c>
      <c r="Q1399" s="10">
        <f t="shared" si="63"/>
        <v>42640.917939814812</v>
      </c>
      <c r="R1399">
        <f t="shared" si="64"/>
        <v>114</v>
      </c>
      <c r="S1399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8324</v>
      </c>
      <c r="P1400" t="s">
        <v>8325</v>
      </c>
      <c r="Q1400" s="10">
        <f t="shared" si="63"/>
        <v>42526.874236111107</v>
      </c>
      <c r="R1400">
        <f t="shared" si="64"/>
        <v>110</v>
      </c>
      <c r="S1400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8324</v>
      </c>
      <c r="P1401" t="s">
        <v>8325</v>
      </c>
      <c r="Q1401" s="10">
        <f t="shared" si="63"/>
        <v>41889.004317129627</v>
      </c>
      <c r="R1401">
        <f t="shared" si="64"/>
        <v>126</v>
      </c>
      <c r="S1401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8324</v>
      </c>
      <c r="P1402" t="s">
        <v>8325</v>
      </c>
      <c r="Q1402" s="10">
        <f t="shared" si="63"/>
        <v>42498.341122685189</v>
      </c>
      <c r="R1402">
        <f t="shared" si="64"/>
        <v>167</v>
      </c>
      <c r="S1402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8324</v>
      </c>
      <c r="P1403" t="s">
        <v>8325</v>
      </c>
      <c r="Q1403" s="10">
        <f t="shared" si="63"/>
        <v>41399.99622685185</v>
      </c>
      <c r="R1403">
        <f t="shared" si="64"/>
        <v>497</v>
      </c>
      <c r="S1403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8324</v>
      </c>
      <c r="P1404" t="s">
        <v>8325</v>
      </c>
      <c r="Q1404" s="10">
        <f t="shared" si="63"/>
        <v>42065.053368055553</v>
      </c>
      <c r="R1404">
        <f t="shared" si="64"/>
        <v>109</v>
      </c>
      <c r="S1404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8324</v>
      </c>
      <c r="P1405" t="s">
        <v>8325</v>
      </c>
      <c r="Q1405" s="10">
        <f t="shared" si="63"/>
        <v>41451.062905092593</v>
      </c>
      <c r="R1405">
        <f t="shared" si="64"/>
        <v>103</v>
      </c>
      <c r="S1405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8321</v>
      </c>
      <c r="P1406" t="s">
        <v>8340</v>
      </c>
      <c r="Q1406" s="10">
        <f t="shared" si="63"/>
        <v>42032.510243055556</v>
      </c>
      <c r="R1406">
        <f t="shared" si="64"/>
        <v>2</v>
      </c>
      <c r="S1406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8321</v>
      </c>
      <c r="P1407" t="s">
        <v>8340</v>
      </c>
      <c r="Q1407" s="10">
        <f t="shared" si="63"/>
        <v>41941.680567129632</v>
      </c>
      <c r="R1407">
        <f t="shared" si="64"/>
        <v>0</v>
      </c>
      <c r="S1407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8321</v>
      </c>
      <c r="P1408" t="s">
        <v>8340</v>
      </c>
      <c r="Q1408" s="10">
        <f t="shared" si="63"/>
        <v>42297.432951388888</v>
      </c>
      <c r="R1408">
        <f t="shared" si="64"/>
        <v>0</v>
      </c>
      <c r="S1408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8321</v>
      </c>
      <c r="P1409" t="s">
        <v>8340</v>
      </c>
      <c r="Q1409" s="10">
        <f t="shared" si="63"/>
        <v>41838.536782407406</v>
      </c>
      <c r="R1409">
        <f t="shared" si="64"/>
        <v>1</v>
      </c>
      <c r="S1409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8321</v>
      </c>
      <c r="P1410" t="s">
        <v>8340</v>
      </c>
      <c r="Q1410" s="10">
        <f t="shared" ref="Q1410:Q1473" si="66">(((J1410/60)/60)/24)+DATE(1970,1,1)</f>
        <v>42291.872175925921</v>
      </c>
      <c r="R1410">
        <f t="shared" ref="R1410:R1473" si="67">ROUND(E1410/D1410*100,0)</f>
        <v>7</v>
      </c>
      <c r="S1410">
        <f t="shared" ref="S1410:S1473" si="68">YEAR(Q1410)</f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8321</v>
      </c>
      <c r="P1411" t="s">
        <v>8340</v>
      </c>
      <c r="Q1411" s="10">
        <f t="shared" si="66"/>
        <v>41945.133506944447</v>
      </c>
      <c r="R1411">
        <f t="shared" si="67"/>
        <v>0</v>
      </c>
      <c r="S1411">
        <f t="shared" si="68"/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8321</v>
      </c>
      <c r="P1412" t="s">
        <v>8340</v>
      </c>
      <c r="Q1412" s="10">
        <f t="shared" si="66"/>
        <v>42479.318518518514</v>
      </c>
      <c r="R1412">
        <f t="shared" si="67"/>
        <v>0</v>
      </c>
      <c r="S1412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8321</v>
      </c>
      <c r="P1413" t="s">
        <v>8340</v>
      </c>
      <c r="Q1413" s="10">
        <f t="shared" si="66"/>
        <v>42013.059027777781</v>
      </c>
      <c r="R1413">
        <f t="shared" si="67"/>
        <v>0</v>
      </c>
      <c r="S1413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8321</v>
      </c>
      <c r="P1414" t="s">
        <v>8340</v>
      </c>
      <c r="Q1414" s="10">
        <f t="shared" si="66"/>
        <v>41947.063645833332</v>
      </c>
      <c r="R1414">
        <f t="shared" si="67"/>
        <v>5</v>
      </c>
      <c r="S1414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8321</v>
      </c>
      <c r="P1415" t="s">
        <v>8340</v>
      </c>
      <c r="Q1415" s="10">
        <f t="shared" si="66"/>
        <v>42360.437152777777</v>
      </c>
      <c r="R1415">
        <f t="shared" si="67"/>
        <v>5</v>
      </c>
      <c r="S1415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8321</v>
      </c>
      <c r="P1416" t="s">
        <v>8340</v>
      </c>
      <c r="Q1416" s="10">
        <f t="shared" si="66"/>
        <v>42708.25309027778</v>
      </c>
      <c r="R1416">
        <f t="shared" si="67"/>
        <v>0</v>
      </c>
      <c r="S1416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8321</v>
      </c>
      <c r="P1417" t="s">
        <v>8340</v>
      </c>
      <c r="Q1417" s="10">
        <f t="shared" si="66"/>
        <v>42192.675821759258</v>
      </c>
      <c r="R1417">
        <f t="shared" si="67"/>
        <v>18</v>
      </c>
      <c r="S1417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8321</v>
      </c>
      <c r="P1418" t="s">
        <v>8340</v>
      </c>
      <c r="Q1418" s="10">
        <f t="shared" si="66"/>
        <v>42299.926145833335</v>
      </c>
      <c r="R1418">
        <f t="shared" si="67"/>
        <v>0</v>
      </c>
      <c r="S1418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8321</v>
      </c>
      <c r="P1419" t="s">
        <v>8340</v>
      </c>
      <c r="Q1419" s="10">
        <f t="shared" si="66"/>
        <v>42232.15016203704</v>
      </c>
      <c r="R1419">
        <f t="shared" si="67"/>
        <v>1</v>
      </c>
      <c r="S1419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8321</v>
      </c>
      <c r="P1420" t="s">
        <v>8340</v>
      </c>
      <c r="Q1420" s="10">
        <f t="shared" si="66"/>
        <v>42395.456412037034</v>
      </c>
      <c r="R1420">
        <f t="shared" si="67"/>
        <v>0</v>
      </c>
      <c r="S1420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8321</v>
      </c>
      <c r="P1421" t="s">
        <v>8340</v>
      </c>
      <c r="Q1421" s="10">
        <f t="shared" si="66"/>
        <v>42622.456238425926</v>
      </c>
      <c r="R1421">
        <f t="shared" si="67"/>
        <v>7</v>
      </c>
      <c r="S1421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8321</v>
      </c>
      <c r="P1422" t="s">
        <v>8340</v>
      </c>
      <c r="Q1422" s="10">
        <f t="shared" si="66"/>
        <v>42524.667662037042</v>
      </c>
      <c r="R1422">
        <f t="shared" si="67"/>
        <v>3</v>
      </c>
      <c r="S1422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8321</v>
      </c>
      <c r="P1423" t="s">
        <v>8340</v>
      </c>
      <c r="Q1423" s="10">
        <f t="shared" si="66"/>
        <v>42013.915613425925</v>
      </c>
      <c r="R1423">
        <f t="shared" si="67"/>
        <v>0</v>
      </c>
      <c r="S1423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8321</v>
      </c>
      <c r="P1424" t="s">
        <v>8340</v>
      </c>
      <c r="Q1424" s="10">
        <f t="shared" si="66"/>
        <v>42604.239629629628</v>
      </c>
      <c r="R1424">
        <f t="shared" si="67"/>
        <v>0</v>
      </c>
      <c r="S1424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8321</v>
      </c>
      <c r="P1425" t="s">
        <v>8340</v>
      </c>
      <c r="Q1425" s="10">
        <f t="shared" si="66"/>
        <v>42340.360312500001</v>
      </c>
      <c r="R1425">
        <f t="shared" si="67"/>
        <v>0</v>
      </c>
      <c r="S1425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8321</v>
      </c>
      <c r="P1426" t="s">
        <v>8340</v>
      </c>
      <c r="Q1426" s="10">
        <f t="shared" si="66"/>
        <v>42676.717615740738</v>
      </c>
      <c r="R1426">
        <f t="shared" si="67"/>
        <v>20</v>
      </c>
      <c r="S1426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8321</v>
      </c>
      <c r="P1427" t="s">
        <v>8340</v>
      </c>
      <c r="Q1427" s="10">
        <f t="shared" si="66"/>
        <v>42093.131469907406</v>
      </c>
      <c r="R1427">
        <f t="shared" si="67"/>
        <v>0</v>
      </c>
      <c r="S1427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8321</v>
      </c>
      <c r="P1428" t="s">
        <v>8340</v>
      </c>
      <c r="Q1428" s="10">
        <f t="shared" si="66"/>
        <v>42180.390277777777</v>
      </c>
      <c r="R1428">
        <f t="shared" si="67"/>
        <v>0</v>
      </c>
      <c r="S1428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8321</v>
      </c>
      <c r="P1429" t="s">
        <v>8340</v>
      </c>
      <c r="Q1429" s="10">
        <f t="shared" si="66"/>
        <v>42601.851678240739</v>
      </c>
      <c r="R1429">
        <f t="shared" si="67"/>
        <v>8</v>
      </c>
      <c r="S1429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8321</v>
      </c>
      <c r="P1430" t="s">
        <v>8340</v>
      </c>
      <c r="Q1430" s="10">
        <f t="shared" si="66"/>
        <v>42432.379826388889</v>
      </c>
      <c r="R1430">
        <f t="shared" si="67"/>
        <v>5</v>
      </c>
      <c r="S1430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8321</v>
      </c>
      <c r="P1431" t="s">
        <v>8340</v>
      </c>
      <c r="Q1431" s="10">
        <f t="shared" si="66"/>
        <v>42074.060671296291</v>
      </c>
      <c r="R1431">
        <f t="shared" si="67"/>
        <v>0</v>
      </c>
      <c r="S1431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8321</v>
      </c>
      <c r="P1432" t="s">
        <v>8340</v>
      </c>
      <c r="Q1432" s="10">
        <f t="shared" si="66"/>
        <v>41961.813518518517</v>
      </c>
      <c r="R1432">
        <f t="shared" si="67"/>
        <v>8</v>
      </c>
      <c r="S1432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8321</v>
      </c>
      <c r="P1433" t="s">
        <v>8340</v>
      </c>
      <c r="Q1433" s="10">
        <f t="shared" si="66"/>
        <v>42304.210833333331</v>
      </c>
      <c r="R1433">
        <f t="shared" si="67"/>
        <v>32</v>
      </c>
      <c r="S1433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8321</v>
      </c>
      <c r="P1434" t="s">
        <v>8340</v>
      </c>
      <c r="Q1434" s="10">
        <f t="shared" si="66"/>
        <v>42175.780416666668</v>
      </c>
      <c r="R1434">
        <f t="shared" si="67"/>
        <v>0</v>
      </c>
      <c r="S1434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8321</v>
      </c>
      <c r="P1435" t="s">
        <v>8340</v>
      </c>
      <c r="Q1435" s="10">
        <f t="shared" si="66"/>
        <v>42673.625868055555</v>
      </c>
      <c r="R1435">
        <f t="shared" si="67"/>
        <v>7</v>
      </c>
      <c r="S1435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8321</v>
      </c>
      <c r="P1436" t="s">
        <v>8340</v>
      </c>
      <c r="Q1436" s="10">
        <f t="shared" si="66"/>
        <v>42142.767106481479</v>
      </c>
      <c r="R1436">
        <f t="shared" si="67"/>
        <v>10</v>
      </c>
      <c r="S1436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8321</v>
      </c>
      <c r="P1437" t="s">
        <v>8340</v>
      </c>
      <c r="Q1437" s="10">
        <f t="shared" si="66"/>
        <v>42258.780324074076</v>
      </c>
      <c r="R1437">
        <f t="shared" si="67"/>
        <v>0</v>
      </c>
      <c r="S1437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8321</v>
      </c>
      <c r="P1438" t="s">
        <v>8340</v>
      </c>
      <c r="Q1438" s="10">
        <f t="shared" si="66"/>
        <v>42391.35019675926</v>
      </c>
      <c r="R1438">
        <f t="shared" si="67"/>
        <v>1</v>
      </c>
      <c r="S1438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8321</v>
      </c>
      <c r="P1439" t="s">
        <v>8340</v>
      </c>
      <c r="Q1439" s="10">
        <f t="shared" si="66"/>
        <v>41796.531701388885</v>
      </c>
      <c r="R1439">
        <f t="shared" si="67"/>
        <v>27</v>
      </c>
      <c r="S1439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8321</v>
      </c>
      <c r="P1440" t="s">
        <v>8340</v>
      </c>
      <c r="Q1440" s="10">
        <f t="shared" si="66"/>
        <v>42457.871516203704</v>
      </c>
      <c r="R1440">
        <f t="shared" si="67"/>
        <v>3</v>
      </c>
      <c r="S1440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8321</v>
      </c>
      <c r="P1441" t="s">
        <v>8340</v>
      </c>
      <c r="Q1441" s="10">
        <f t="shared" si="66"/>
        <v>42040.829872685179</v>
      </c>
      <c r="R1441">
        <f t="shared" si="67"/>
        <v>7</v>
      </c>
      <c r="S1441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8321</v>
      </c>
      <c r="P1442" t="s">
        <v>8340</v>
      </c>
      <c r="Q1442" s="10">
        <f t="shared" si="66"/>
        <v>42486.748414351852</v>
      </c>
      <c r="R1442">
        <f t="shared" si="67"/>
        <v>0</v>
      </c>
      <c r="S1442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8321</v>
      </c>
      <c r="P1443" t="s">
        <v>8340</v>
      </c>
      <c r="Q1443" s="10">
        <f t="shared" si="66"/>
        <v>42198.765844907408</v>
      </c>
      <c r="R1443">
        <f t="shared" si="67"/>
        <v>1</v>
      </c>
      <c r="S1443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8321</v>
      </c>
      <c r="P1444" t="s">
        <v>8340</v>
      </c>
      <c r="Q1444" s="10">
        <f t="shared" si="66"/>
        <v>42485.64534722222</v>
      </c>
      <c r="R1444">
        <f t="shared" si="67"/>
        <v>0</v>
      </c>
      <c r="S1444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8321</v>
      </c>
      <c r="P1445" t="s">
        <v>8340</v>
      </c>
      <c r="Q1445" s="10">
        <f t="shared" si="66"/>
        <v>42707.926030092596</v>
      </c>
      <c r="R1445">
        <f t="shared" si="67"/>
        <v>0</v>
      </c>
      <c r="S1445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8321</v>
      </c>
      <c r="P1446" t="s">
        <v>8340</v>
      </c>
      <c r="Q1446" s="10">
        <f t="shared" si="66"/>
        <v>42199.873402777783</v>
      </c>
      <c r="R1446">
        <f t="shared" si="67"/>
        <v>0</v>
      </c>
      <c r="S1446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8321</v>
      </c>
      <c r="P1447" t="s">
        <v>8340</v>
      </c>
      <c r="Q1447" s="10">
        <f t="shared" si="66"/>
        <v>42139.542303240742</v>
      </c>
      <c r="R1447">
        <f t="shared" si="67"/>
        <v>0</v>
      </c>
      <c r="S1447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8321</v>
      </c>
      <c r="P1448" t="s">
        <v>8340</v>
      </c>
      <c r="Q1448" s="10">
        <f t="shared" si="66"/>
        <v>42461.447662037041</v>
      </c>
      <c r="R1448">
        <f t="shared" si="67"/>
        <v>0</v>
      </c>
      <c r="S1448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8321</v>
      </c>
      <c r="P1449" t="s">
        <v>8340</v>
      </c>
      <c r="Q1449" s="10">
        <f t="shared" si="66"/>
        <v>42529.730717592596</v>
      </c>
      <c r="R1449">
        <f t="shared" si="67"/>
        <v>0</v>
      </c>
      <c r="S1449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8321</v>
      </c>
      <c r="P1450" t="s">
        <v>8340</v>
      </c>
      <c r="Q1450" s="10">
        <f t="shared" si="66"/>
        <v>42115.936550925922</v>
      </c>
      <c r="R1450">
        <f t="shared" si="67"/>
        <v>0</v>
      </c>
      <c r="S1450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8321</v>
      </c>
      <c r="P1451" t="s">
        <v>8340</v>
      </c>
      <c r="Q1451" s="10">
        <f t="shared" si="66"/>
        <v>42086.811400462961</v>
      </c>
      <c r="R1451">
        <f t="shared" si="67"/>
        <v>0</v>
      </c>
      <c r="S1451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8321</v>
      </c>
      <c r="P1452" t="s">
        <v>8340</v>
      </c>
      <c r="Q1452" s="10">
        <f t="shared" si="66"/>
        <v>42390.171261574069</v>
      </c>
      <c r="R1452">
        <f t="shared" si="67"/>
        <v>0</v>
      </c>
      <c r="S1452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8321</v>
      </c>
      <c r="P1453" t="s">
        <v>8340</v>
      </c>
      <c r="Q1453" s="10">
        <f t="shared" si="66"/>
        <v>41931.959016203706</v>
      </c>
      <c r="R1453">
        <f t="shared" si="67"/>
        <v>0</v>
      </c>
      <c r="S1453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8321</v>
      </c>
      <c r="P1454" t="s">
        <v>8340</v>
      </c>
      <c r="Q1454" s="10">
        <f t="shared" si="66"/>
        <v>41818.703275462962</v>
      </c>
      <c r="R1454">
        <f t="shared" si="67"/>
        <v>0</v>
      </c>
      <c r="S1454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8321</v>
      </c>
      <c r="P1455" t="s">
        <v>8340</v>
      </c>
      <c r="Q1455" s="10">
        <f t="shared" si="66"/>
        <v>42795.696145833332</v>
      </c>
      <c r="R1455">
        <f t="shared" si="67"/>
        <v>0</v>
      </c>
      <c r="S1455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8321</v>
      </c>
      <c r="P1456" t="s">
        <v>8340</v>
      </c>
      <c r="Q1456" s="10">
        <f t="shared" si="66"/>
        <v>42463.866666666669</v>
      </c>
      <c r="R1456">
        <f t="shared" si="67"/>
        <v>1</v>
      </c>
      <c r="S1456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8321</v>
      </c>
      <c r="P1457" t="s">
        <v>8340</v>
      </c>
      <c r="Q1457" s="10">
        <f t="shared" si="66"/>
        <v>41832.672685185185</v>
      </c>
      <c r="R1457">
        <f t="shared" si="67"/>
        <v>11</v>
      </c>
      <c r="S1457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8321</v>
      </c>
      <c r="P1458" t="s">
        <v>8340</v>
      </c>
      <c r="Q1458" s="10">
        <f t="shared" si="66"/>
        <v>42708.668576388889</v>
      </c>
      <c r="R1458">
        <f t="shared" si="67"/>
        <v>3</v>
      </c>
      <c r="S1458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8321</v>
      </c>
      <c r="P1459" t="s">
        <v>8340</v>
      </c>
      <c r="Q1459" s="10">
        <f t="shared" si="66"/>
        <v>42289.89634259259</v>
      </c>
      <c r="R1459">
        <f t="shared" si="67"/>
        <v>0</v>
      </c>
      <c r="S1459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8321</v>
      </c>
      <c r="P1460" t="s">
        <v>8340</v>
      </c>
      <c r="Q1460" s="10">
        <f t="shared" si="66"/>
        <v>41831.705555555556</v>
      </c>
      <c r="R1460">
        <f t="shared" si="67"/>
        <v>0</v>
      </c>
      <c r="S1460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8321</v>
      </c>
      <c r="P1461" t="s">
        <v>8340</v>
      </c>
      <c r="Q1461" s="10">
        <f t="shared" si="66"/>
        <v>42312.204814814817</v>
      </c>
      <c r="R1461">
        <f t="shared" si="67"/>
        <v>0</v>
      </c>
      <c r="S1461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8321</v>
      </c>
      <c r="P1462" t="s">
        <v>8340</v>
      </c>
      <c r="Q1462" s="10">
        <f t="shared" si="66"/>
        <v>41915.896967592591</v>
      </c>
      <c r="R1462">
        <f t="shared" si="67"/>
        <v>0</v>
      </c>
      <c r="S1462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8321</v>
      </c>
      <c r="P1463" t="s">
        <v>8341</v>
      </c>
      <c r="Q1463" s="10">
        <f t="shared" si="66"/>
        <v>41899.645300925928</v>
      </c>
      <c r="R1463">
        <f t="shared" si="67"/>
        <v>101</v>
      </c>
      <c r="S1463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8321</v>
      </c>
      <c r="P1464" t="s">
        <v>8341</v>
      </c>
      <c r="Q1464" s="10">
        <f t="shared" si="66"/>
        <v>41344.662858796299</v>
      </c>
      <c r="R1464">
        <f t="shared" si="67"/>
        <v>109</v>
      </c>
      <c r="S1464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8321</v>
      </c>
      <c r="P1465" t="s">
        <v>8341</v>
      </c>
      <c r="Q1465" s="10">
        <f t="shared" si="66"/>
        <v>41326.911319444444</v>
      </c>
      <c r="R1465">
        <f t="shared" si="67"/>
        <v>148</v>
      </c>
      <c r="S1465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8321</v>
      </c>
      <c r="P1466" t="s">
        <v>8341</v>
      </c>
      <c r="Q1466" s="10">
        <f t="shared" si="66"/>
        <v>41291.661550925928</v>
      </c>
      <c r="R1466">
        <f t="shared" si="67"/>
        <v>163</v>
      </c>
      <c r="S1466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8321</v>
      </c>
      <c r="P1467" t="s">
        <v>8341</v>
      </c>
      <c r="Q1467" s="10">
        <f t="shared" si="66"/>
        <v>40959.734398148146</v>
      </c>
      <c r="R1467">
        <f t="shared" si="67"/>
        <v>456</v>
      </c>
      <c r="S1467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8321</v>
      </c>
      <c r="P1468" t="s">
        <v>8341</v>
      </c>
      <c r="Q1468" s="10">
        <f t="shared" si="66"/>
        <v>42340.172060185185</v>
      </c>
      <c r="R1468">
        <f t="shared" si="67"/>
        <v>108</v>
      </c>
      <c r="S1468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8321</v>
      </c>
      <c r="P1469" t="s">
        <v>8341</v>
      </c>
      <c r="Q1469" s="10">
        <f t="shared" si="66"/>
        <v>40933.80190972222</v>
      </c>
      <c r="R1469">
        <f t="shared" si="67"/>
        <v>115</v>
      </c>
      <c r="S1469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8321</v>
      </c>
      <c r="P1470" t="s">
        <v>8341</v>
      </c>
      <c r="Q1470" s="10">
        <f t="shared" si="66"/>
        <v>40646.014456018522</v>
      </c>
      <c r="R1470">
        <f t="shared" si="67"/>
        <v>102</v>
      </c>
      <c r="S1470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8321</v>
      </c>
      <c r="P1471" t="s">
        <v>8341</v>
      </c>
      <c r="Q1471" s="10">
        <f t="shared" si="66"/>
        <v>41290.598483796297</v>
      </c>
      <c r="R1471">
        <f t="shared" si="67"/>
        <v>108</v>
      </c>
      <c r="S1471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8321</v>
      </c>
      <c r="P1472" t="s">
        <v>8341</v>
      </c>
      <c r="Q1472" s="10">
        <f t="shared" si="66"/>
        <v>41250.827118055553</v>
      </c>
      <c r="R1472">
        <f t="shared" si="67"/>
        <v>125</v>
      </c>
      <c r="S1472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8321</v>
      </c>
      <c r="P1473" t="s">
        <v>8341</v>
      </c>
      <c r="Q1473" s="10">
        <f t="shared" si="66"/>
        <v>42073.957569444443</v>
      </c>
      <c r="R1473">
        <f t="shared" si="67"/>
        <v>104</v>
      </c>
      <c r="S1473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8321</v>
      </c>
      <c r="P1474" t="s">
        <v>8341</v>
      </c>
      <c r="Q1474" s="10">
        <f t="shared" ref="Q1474:Q1537" si="69">(((J1474/60)/60)/24)+DATE(1970,1,1)</f>
        <v>41533.542858796296</v>
      </c>
      <c r="R1474">
        <f t="shared" ref="R1474:R1537" si="70">ROUND(E1474/D1474*100,0)</f>
        <v>139</v>
      </c>
      <c r="S1474">
        <f t="shared" ref="S1474:S1537" si="71">YEAR(Q1474)</f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8321</v>
      </c>
      <c r="P1475" t="s">
        <v>8341</v>
      </c>
      <c r="Q1475" s="10">
        <f t="shared" si="69"/>
        <v>40939.979618055557</v>
      </c>
      <c r="R1475">
        <f t="shared" si="70"/>
        <v>121</v>
      </c>
      <c r="S1475">
        <f t="shared" si="71"/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8321</v>
      </c>
      <c r="P1476" t="s">
        <v>8341</v>
      </c>
      <c r="Q1476" s="10">
        <f t="shared" si="69"/>
        <v>41500.727916666663</v>
      </c>
      <c r="R1476">
        <f t="shared" si="70"/>
        <v>112</v>
      </c>
      <c r="S1476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8321</v>
      </c>
      <c r="P1477" t="s">
        <v>8341</v>
      </c>
      <c r="Q1477" s="10">
        <f t="shared" si="69"/>
        <v>41960.722951388889</v>
      </c>
      <c r="R1477">
        <f t="shared" si="70"/>
        <v>189</v>
      </c>
      <c r="S1477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8321</v>
      </c>
      <c r="P1478" t="s">
        <v>8341</v>
      </c>
      <c r="Q1478" s="10">
        <f t="shared" si="69"/>
        <v>40766.041921296295</v>
      </c>
      <c r="R1478">
        <f t="shared" si="70"/>
        <v>662</v>
      </c>
      <c r="S1478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8321</v>
      </c>
      <c r="P1479" t="s">
        <v>8341</v>
      </c>
      <c r="Q1479" s="10">
        <f t="shared" si="69"/>
        <v>40840.615787037037</v>
      </c>
      <c r="R1479">
        <f t="shared" si="70"/>
        <v>111</v>
      </c>
      <c r="S1479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8321</v>
      </c>
      <c r="P1480" t="s">
        <v>8341</v>
      </c>
      <c r="Q1480" s="10">
        <f t="shared" si="69"/>
        <v>41394.871678240743</v>
      </c>
      <c r="R1480">
        <f t="shared" si="70"/>
        <v>1182</v>
      </c>
      <c r="S1480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8321</v>
      </c>
      <c r="P1481" t="s">
        <v>8341</v>
      </c>
      <c r="Q1481" s="10">
        <f t="shared" si="69"/>
        <v>41754.745243055557</v>
      </c>
      <c r="R1481">
        <f t="shared" si="70"/>
        <v>137</v>
      </c>
      <c r="S1481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8321</v>
      </c>
      <c r="P1482" t="s">
        <v>8341</v>
      </c>
      <c r="Q1482" s="10">
        <f t="shared" si="69"/>
        <v>41464.934016203704</v>
      </c>
      <c r="R1482">
        <f t="shared" si="70"/>
        <v>117</v>
      </c>
      <c r="S1482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8321</v>
      </c>
      <c r="P1483" t="s">
        <v>8323</v>
      </c>
      <c r="Q1483" s="10">
        <f t="shared" si="69"/>
        <v>41550.922974537039</v>
      </c>
      <c r="R1483">
        <f t="shared" si="70"/>
        <v>2</v>
      </c>
      <c r="S1483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8321</v>
      </c>
      <c r="P1484" t="s">
        <v>8323</v>
      </c>
      <c r="Q1484" s="10">
        <f t="shared" si="69"/>
        <v>41136.85805555556</v>
      </c>
      <c r="R1484">
        <f t="shared" si="70"/>
        <v>0</v>
      </c>
      <c r="S1484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8321</v>
      </c>
      <c r="P1485" t="s">
        <v>8323</v>
      </c>
      <c r="Q1485" s="10">
        <f t="shared" si="69"/>
        <v>42548.192997685182</v>
      </c>
      <c r="R1485">
        <f t="shared" si="70"/>
        <v>1</v>
      </c>
      <c r="S1485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8321</v>
      </c>
      <c r="P1486" t="s">
        <v>8323</v>
      </c>
      <c r="Q1486" s="10">
        <f t="shared" si="69"/>
        <v>41053.200960648144</v>
      </c>
      <c r="R1486">
        <f t="shared" si="70"/>
        <v>0</v>
      </c>
      <c r="S1486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8321</v>
      </c>
      <c r="P1487" t="s">
        <v>8323</v>
      </c>
      <c r="Q1487" s="10">
        <f t="shared" si="69"/>
        <v>42130.795983796299</v>
      </c>
      <c r="R1487">
        <f t="shared" si="70"/>
        <v>2</v>
      </c>
      <c r="S1487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8321</v>
      </c>
      <c r="P1488" t="s">
        <v>8323</v>
      </c>
      <c r="Q1488" s="10">
        <f t="shared" si="69"/>
        <v>42032.168530092589</v>
      </c>
      <c r="R1488">
        <f t="shared" si="70"/>
        <v>0</v>
      </c>
      <c r="S1488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8321</v>
      </c>
      <c r="P1489" t="s">
        <v>8323</v>
      </c>
      <c r="Q1489" s="10">
        <f t="shared" si="69"/>
        <v>42554.917488425926</v>
      </c>
      <c r="R1489">
        <f t="shared" si="70"/>
        <v>0</v>
      </c>
      <c r="S1489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8321</v>
      </c>
      <c r="P1490" t="s">
        <v>8323</v>
      </c>
      <c r="Q1490" s="10">
        <f t="shared" si="69"/>
        <v>41614.563194444447</v>
      </c>
      <c r="R1490">
        <f t="shared" si="70"/>
        <v>2</v>
      </c>
      <c r="S1490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8321</v>
      </c>
      <c r="P1491" t="s">
        <v>8323</v>
      </c>
      <c r="Q1491" s="10">
        <f t="shared" si="69"/>
        <v>41198.611712962964</v>
      </c>
      <c r="R1491">
        <f t="shared" si="70"/>
        <v>0</v>
      </c>
      <c r="S1491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8321</v>
      </c>
      <c r="P1492" t="s">
        <v>8323</v>
      </c>
      <c r="Q1492" s="10">
        <f t="shared" si="69"/>
        <v>41520.561041666668</v>
      </c>
      <c r="R1492">
        <f t="shared" si="70"/>
        <v>31</v>
      </c>
      <c r="S1492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8321</v>
      </c>
      <c r="P1493" t="s">
        <v>8323</v>
      </c>
      <c r="Q1493" s="10">
        <f t="shared" si="69"/>
        <v>41991.713460648149</v>
      </c>
      <c r="R1493">
        <f t="shared" si="70"/>
        <v>8</v>
      </c>
      <c r="S1493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8321</v>
      </c>
      <c r="P1494" t="s">
        <v>8323</v>
      </c>
      <c r="Q1494" s="10">
        <f t="shared" si="69"/>
        <v>40682.884791666671</v>
      </c>
      <c r="R1494">
        <f t="shared" si="70"/>
        <v>1</v>
      </c>
      <c r="S1494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8321</v>
      </c>
      <c r="P1495" t="s">
        <v>8323</v>
      </c>
      <c r="Q1495" s="10">
        <f t="shared" si="69"/>
        <v>41411.866608796299</v>
      </c>
      <c r="R1495">
        <f t="shared" si="70"/>
        <v>0</v>
      </c>
      <c r="S1495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8321</v>
      </c>
      <c r="P1496" t="s">
        <v>8323</v>
      </c>
      <c r="Q1496" s="10">
        <f t="shared" si="69"/>
        <v>42067.722372685181</v>
      </c>
      <c r="R1496">
        <f t="shared" si="70"/>
        <v>9</v>
      </c>
      <c r="S1496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8321</v>
      </c>
      <c r="P1497" t="s">
        <v>8323</v>
      </c>
      <c r="Q1497" s="10">
        <f t="shared" si="69"/>
        <v>40752.789710648147</v>
      </c>
      <c r="R1497">
        <f t="shared" si="70"/>
        <v>0</v>
      </c>
      <c r="S1497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8321</v>
      </c>
      <c r="P1498" t="s">
        <v>8323</v>
      </c>
      <c r="Q1498" s="10">
        <f t="shared" si="69"/>
        <v>41838.475219907406</v>
      </c>
      <c r="R1498">
        <f t="shared" si="70"/>
        <v>0</v>
      </c>
      <c r="S1498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8321</v>
      </c>
      <c r="P1499" t="s">
        <v>8323</v>
      </c>
      <c r="Q1499" s="10">
        <f t="shared" si="69"/>
        <v>41444.64261574074</v>
      </c>
      <c r="R1499">
        <f t="shared" si="70"/>
        <v>0</v>
      </c>
      <c r="S1499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8321</v>
      </c>
      <c r="P1500" t="s">
        <v>8323</v>
      </c>
      <c r="Q1500" s="10">
        <f t="shared" si="69"/>
        <v>41840.983541666668</v>
      </c>
      <c r="R1500">
        <f t="shared" si="70"/>
        <v>2</v>
      </c>
      <c r="S1500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8321</v>
      </c>
      <c r="P1501" t="s">
        <v>8323</v>
      </c>
      <c r="Q1501" s="10">
        <f t="shared" si="69"/>
        <v>42527.007326388892</v>
      </c>
      <c r="R1501">
        <f t="shared" si="70"/>
        <v>0</v>
      </c>
      <c r="S1501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8321</v>
      </c>
      <c r="P1502" t="s">
        <v>8323</v>
      </c>
      <c r="Q1502" s="10">
        <f t="shared" si="69"/>
        <v>41365.904594907406</v>
      </c>
      <c r="R1502">
        <f t="shared" si="70"/>
        <v>25</v>
      </c>
      <c r="S1502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8337</v>
      </c>
      <c r="P1503" t="s">
        <v>8338</v>
      </c>
      <c r="Q1503" s="10">
        <f t="shared" si="69"/>
        <v>42163.583599537036</v>
      </c>
      <c r="R1503">
        <f t="shared" si="70"/>
        <v>166</v>
      </c>
      <c r="S1503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8337</v>
      </c>
      <c r="P1504" t="s">
        <v>8338</v>
      </c>
      <c r="Q1504" s="10">
        <f t="shared" si="69"/>
        <v>42426.542592592596</v>
      </c>
      <c r="R1504">
        <f t="shared" si="70"/>
        <v>101</v>
      </c>
      <c r="S1504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8337</v>
      </c>
      <c r="P1505" t="s">
        <v>8338</v>
      </c>
      <c r="Q1505" s="10">
        <f t="shared" si="69"/>
        <v>42606.347233796296</v>
      </c>
      <c r="R1505">
        <f t="shared" si="70"/>
        <v>108</v>
      </c>
      <c r="S1505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8337</v>
      </c>
      <c r="P1506" t="s">
        <v>8338</v>
      </c>
      <c r="Q1506" s="10">
        <f t="shared" si="69"/>
        <v>41772.657685185186</v>
      </c>
      <c r="R1506">
        <f t="shared" si="70"/>
        <v>278</v>
      </c>
      <c r="S1506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8337</v>
      </c>
      <c r="P1507" t="s">
        <v>8338</v>
      </c>
      <c r="Q1507" s="10">
        <f t="shared" si="69"/>
        <v>42414.44332175926</v>
      </c>
      <c r="R1507">
        <f t="shared" si="70"/>
        <v>104</v>
      </c>
      <c r="S1507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8337</v>
      </c>
      <c r="P1508" t="s">
        <v>8338</v>
      </c>
      <c r="Q1508" s="10">
        <f t="shared" si="69"/>
        <v>41814.785925925928</v>
      </c>
      <c r="R1508">
        <f t="shared" si="70"/>
        <v>111</v>
      </c>
      <c r="S1508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8337</v>
      </c>
      <c r="P1509" t="s">
        <v>8338</v>
      </c>
      <c r="Q1509" s="10">
        <f t="shared" si="69"/>
        <v>40254.450335648151</v>
      </c>
      <c r="R1509">
        <f t="shared" si="70"/>
        <v>215</v>
      </c>
      <c r="S1509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8337</v>
      </c>
      <c r="P1510" t="s">
        <v>8338</v>
      </c>
      <c r="Q1510" s="10">
        <f t="shared" si="69"/>
        <v>41786.614363425928</v>
      </c>
      <c r="R1510">
        <f t="shared" si="70"/>
        <v>111</v>
      </c>
      <c r="S1510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8337</v>
      </c>
      <c r="P1511" t="s">
        <v>8338</v>
      </c>
      <c r="Q1511" s="10">
        <f t="shared" si="69"/>
        <v>42751.533391203702</v>
      </c>
      <c r="R1511">
        <f t="shared" si="70"/>
        <v>124</v>
      </c>
      <c r="S1511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8337</v>
      </c>
      <c r="P1512" t="s">
        <v>8338</v>
      </c>
      <c r="Q1512" s="10">
        <f t="shared" si="69"/>
        <v>41809.385162037033</v>
      </c>
      <c r="R1512">
        <f t="shared" si="70"/>
        <v>101</v>
      </c>
      <c r="S1512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8337</v>
      </c>
      <c r="P1513" t="s">
        <v>8338</v>
      </c>
      <c r="Q1513" s="10">
        <f t="shared" si="69"/>
        <v>42296.583379629628</v>
      </c>
      <c r="R1513">
        <f t="shared" si="70"/>
        <v>112</v>
      </c>
      <c r="S1513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8337</v>
      </c>
      <c r="P1514" t="s">
        <v>8338</v>
      </c>
      <c r="Q1514" s="10">
        <f t="shared" si="69"/>
        <v>42741.684479166666</v>
      </c>
      <c r="R1514">
        <f t="shared" si="70"/>
        <v>559</v>
      </c>
      <c r="S1514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8337</v>
      </c>
      <c r="P1515" t="s">
        <v>8338</v>
      </c>
      <c r="Q1515" s="10">
        <f t="shared" si="69"/>
        <v>41806.637337962966</v>
      </c>
      <c r="R1515">
        <f t="shared" si="70"/>
        <v>150</v>
      </c>
      <c r="S1515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8337</v>
      </c>
      <c r="P1516" t="s">
        <v>8338</v>
      </c>
      <c r="Q1516" s="10">
        <f t="shared" si="69"/>
        <v>42234.597685185188</v>
      </c>
      <c r="R1516">
        <f t="shared" si="70"/>
        <v>106</v>
      </c>
      <c r="S1516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8337</v>
      </c>
      <c r="P1517" t="s">
        <v>8338</v>
      </c>
      <c r="Q1517" s="10">
        <f t="shared" si="69"/>
        <v>42415.253437499996</v>
      </c>
      <c r="R1517">
        <f t="shared" si="70"/>
        <v>157</v>
      </c>
      <c r="S1517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8337</v>
      </c>
      <c r="P1518" t="s">
        <v>8338</v>
      </c>
      <c r="Q1518" s="10">
        <f t="shared" si="69"/>
        <v>42619.466342592597</v>
      </c>
      <c r="R1518">
        <f t="shared" si="70"/>
        <v>109</v>
      </c>
      <c r="S1518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8337</v>
      </c>
      <c r="P1519" t="s">
        <v>8338</v>
      </c>
      <c r="Q1519" s="10">
        <f t="shared" si="69"/>
        <v>41948.56658564815</v>
      </c>
      <c r="R1519">
        <f t="shared" si="70"/>
        <v>162</v>
      </c>
      <c r="S1519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8337</v>
      </c>
      <c r="P1520" t="s">
        <v>8338</v>
      </c>
      <c r="Q1520" s="10">
        <f t="shared" si="69"/>
        <v>41760.8200462963</v>
      </c>
      <c r="R1520">
        <f t="shared" si="70"/>
        <v>205</v>
      </c>
      <c r="S1520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8337</v>
      </c>
      <c r="P1521" t="s">
        <v>8338</v>
      </c>
      <c r="Q1521" s="10">
        <f t="shared" si="69"/>
        <v>41782.741701388892</v>
      </c>
      <c r="R1521">
        <f t="shared" si="70"/>
        <v>103</v>
      </c>
      <c r="S1521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8337</v>
      </c>
      <c r="P1522" t="s">
        <v>8338</v>
      </c>
      <c r="Q1522" s="10">
        <f t="shared" si="69"/>
        <v>41955.857789351852</v>
      </c>
      <c r="R1522">
        <f t="shared" si="70"/>
        <v>103</v>
      </c>
      <c r="S1522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8337</v>
      </c>
      <c r="P1523" t="s">
        <v>8338</v>
      </c>
      <c r="Q1523" s="10">
        <f t="shared" si="69"/>
        <v>42493.167719907404</v>
      </c>
      <c r="R1523">
        <f t="shared" si="70"/>
        <v>107</v>
      </c>
      <c r="S1523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8337</v>
      </c>
      <c r="P1524" t="s">
        <v>8338</v>
      </c>
      <c r="Q1524" s="10">
        <f t="shared" si="69"/>
        <v>41899.830312500002</v>
      </c>
      <c r="R1524">
        <f t="shared" si="70"/>
        <v>139</v>
      </c>
      <c r="S1524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8337</v>
      </c>
      <c r="P1525" t="s">
        <v>8338</v>
      </c>
      <c r="Q1525" s="10">
        <f t="shared" si="69"/>
        <v>41964.751342592594</v>
      </c>
      <c r="R1525">
        <f t="shared" si="70"/>
        <v>125</v>
      </c>
      <c r="S1525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8337</v>
      </c>
      <c r="P1526" t="s">
        <v>8338</v>
      </c>
      <c r="Q1526" s="10">
        <f t="shared" si="69"/>
        <v>42756.501041666663</v>
      </c>
      <c r="R1526">
        <f t="shared" si="70"/>
        <v>207</v>
      </c>
      <c r="S1526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8337</v>
      </c>
      <c r="P1527" t="s">
        <v>8338</v>
      </c>
      <c r="Q1527" s="10">
        <f t="shared" si="69"/>
        <v>42570.702986111108</v>
      </c>
      <c r="R1527">
        <f t="shared" si="70"/>
        <v>174</v>
      </c>
      <c r="S1527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8337</v>
      </c>
      <c r="P1528" t="s">
        <v>8338</v>
      </c>
      <c r="Q1528" s="10">
        <f t="shared" si="69"/>
        <v>42339.276006944448</v>
      </c>
      <c r="R1528">
        <f t="shared" si="70"/>
        <v>120</v>
      </c>
      <c r="S1528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8337</v>
      </c>
      <c r="P1529" t="s">
        <v>8338</v>
      </c>
      <c r="Q1529" s="10">
        <f t="shared" si="69"/>
        <v>42780.600532407407</v>
      </c>
      <c r="R1529">
        <f t="shared" si="70"/>
        <v>110</v>
      </c>
      <c r="S1529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8337</v>
      </c>
      <c r="P1530" t="s">
        <v>8338</v>
      </c>
      <c r="Q1530" s="10">
        <f t="shared" si="69"/>
        <v>42736.732893518521</v>
      </c>
      <c r="R1530">
        <f t="shared" si="70"/>
        <v>282</v>
      </c>
      <c r="S1530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8337</v>
      </c>
      <c r="P1531" t="s">
        <v>8338</v>
      </c>
      <c r="Q1531" s="10">
        <f t="shared" si="69"/>
        <v>42052.628703703704</v>
      </c>
      <c r="R1531">
        <f t="shared" si="70"/>
        <v>101</v>
      </c>
      <c r="S1531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8337</v>
      </c>
      <c r="P1532" t="s">
        <v>8338</v>
      </c>
      <c r="Q1532" s="10">
        <f t="shared" si="69"/>
        <v>42275.767303240747</v>
      </c>
      <c r="R1532">
        <f t="shared" si="70"/>
        <v>135</v>
      </c>
      <c r="S1532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8337</v>
      </c>
      <c r="P1533" t="s">
        <v>8338</v>
      </c>
      <c r="Q1533" s="10">
        <f t="shared" si="69"/>
        <v>41941.802384259259</v>
      </c>
      <c r="R1533">
        <f t="shared" si="70"/>
        <v>176</v>
      </c>
      <c r="S1533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8337</v>
      </c>
      <c r="P1534" t="s">
        <v>8338</v>
      </c>
      <c r="Q1534" s="10">
        <f t="shared" si="69"/>
        <v>42391.475289351853</v>
      </c>
      <c r="R1534">
        <f t="shared" si="70"/>
        <v>484</v>
      </c>
      <c r="S1534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8337</v>
      </c>
      <c r="P1535" t="s">
        <v>8338</v>
      </c>
      <c r="Q1535" s="10">
        <f t="shared" si="69"/>
        <v>42443.00204861111</v>
      </c>
      <c r="R1535">
        <f t="shared" si="70"/>
        <v>145</v>
      </c>
      <c r="S1535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8337</v>
      </c>
      <c r="P1536" t="s">
        <v>8338</v>
      </c>
      <c r="Q1536" s="10">
        <f t="shared" si="69"/>
        <v>42221.67432870371</v>
      </c>
      <c r="R1536">
        <f t="shared" si="70"/>
        <v>418</v>
      </c>
      <c r="S1536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8337</v>
      </c>
      <c r="P1537" t="s">
        <v>8338</v>
      </c>
      <c r="Q1537" s="10">
        <f t="shared" si="69"/>
        <v>42484.829062500001</v>
      </c>
      <c r="R1537">
        <f t="shared" si="70"/>
        <v>132</v>
      </c>
      <c r="S1537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8337</v>
      </c>
      <c r="P1538" t="s">
        <v>8338</v>
      </c>
      <c r="Q1538" s="10">
        <f t="shared" ref="Q1538:Q1601" si="72">(((J1538/60)/60)/24)+DATE(1970,1,1)</f>
        <v>42213.802199074074</v>
      </c>
      <c r="R1538">
        <f t="shared" ref="R1538:R1601" si="73">ROUND(E1538/D1538*100,0)</f>
        <v>250</v>
      </c>
      <c r="S1538">
        <f t="shared" ref="S1538:S1601" si="74">YEAR(Q1538)</f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8337</v>
      </c>
      <c r="P1539" t="s">
        <v>8338</v>
      </c>
      <c r="Q1539" s="10">
        <f t="shared" si="72"/>
        <v>42552.315127314811</v>
      </c>
      <c r="R1539">
        <f t="shared" si="73"/>
        <v>180</v>
      </c>
      <c r="S1539">
        <f t="shared" si="74"/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8337</v>
      </c>
      <c r="P1540" t="s">
        <v>8338</v>
      </c>
      <c r="Q1540" s="10">
        <f t="shared" si="72"/>
        <v>41981.782060185185</v>
      </c>
      <c r="R1540">
        <f t="shared" si="73"/>
        <v>103</v>
      </c>
      <c r="S1540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8337</v>
      </c>
      <c r="P1541" t="s">
        <v>8338</v>
      </c>
      <c r="Q1541" s="10">
        <f t="shared" si="72"/>
        <v>42705.919201388882</v>
      </c>
      <c r="R1541">
        <f t="shared" si="73"/>
        <v>136</v>
      </c>
      <c r="S1541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8337</v>
      </c>
      <c r="P1542" t="s">
        <v>8338</v>
      </c>
      <c r="Q1542" s="10">
        <f t="shared" si="72"/>
        <v>41939.00712962963</v>
      </c>
      <c r="R1542">
        <f t="shared" si="73"/>
        <v>118</v>
      </c>
      <c r="S1542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8337</v>
      </c>
      <c r="P1543" t="s">
        <v>8342</v>
      </c>
      <c r="Q1543" s="10">
        <f t="shared" si="72"/>
        <v>41974.712245370371</v>
      </c>
      <c r="R1543">
        <f t="shared" si="73"/>
        <v>0</v>
      </c>
      <c r="S1543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8337</v>
      </c>
      <c r="P1544" t="s">
        <v>8342</v>
      </c>
      <c r="Q1544" s="10">
        <f t="shared" si="72"/>
        <v>42170.996527777781</v>
      </c>
      <c r="R1544">
        <f t="shared" si="73"/>
        <v>4</v>
      </c>
      <c r="S1544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8337</v>
      </c>
      <c r="P1545" t="s">
        <v>8342</v>
      </c>
      <c r="Q1545" s="10">
        <f t="shared" si="72"/>
        <v>41935.509652777779</v>
      </c>
      <c r="R1545">
        <f t="shared" si="73"/>
        <v>0</v>
      </c>
      <c r="S1545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8337</v>
      </c>
      <c r="P1546" t="s">
        <v>8342</v>
      </c>
      <c r="Q1546" s="10">
        <f t="shared" si="72"/>
        <v>42053.051203703704</v>
      </c>
      <c r="R1546">
        <f t="shared" si="73"/>
        <v>0</v>
      </c>
      <c r="S1546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8337</v>
      </c>
      <c r="P1547" t="s">
        <v>8342</v>
      </c>
      <c r="Q1547" s="10">
        <f t="shared" si="72"/>
        <v>42031.884652777779</v>
      </c>
      <c r="R1547">
        <f t="shared" si="73"/>
        <v>0</v>
      </c>
      <c r="S1547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8337</v>
      </c>
      <c r="P1548" t="s">
        <v>8342</v>
      </c>
      <c r="Q1548" s="10">
        <f t="shared" si="72"/>
        <v>41839.212951388887</v>
      </c>
      <c r="R1548">
        <f t="shared" si="73"/>
        <v>29</v>
      </c>
      <c r="S1548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8337</v>
      </c>
      <c r="P1549" t="s">
        <v>8342</v>
      </c>
      <c r="Q1549" s="10">
        <f t="shared" si="72"/>
        <v>42782.426875000005</v>
      </c>
      <c r="R1549">
        <f t="shared" si="73"/>
        <v>0</v>
      </c>
      <c r="S1549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8337</v>
      </c>
      <c r="P1550" t="s">
        <v>8342</v>
      </c>
      <c r="Q1550" s="10">
        <f t="shared" si="72"/>
        <v>42286.88217592593</v>
      </c>
      <c r="R1550">
        <f t="shared" si="73"/>
        <v>9</v>
      </c>
      <c r="S1550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8337</v>
      </c>
      <c r="P1551" t="s">
        <v>8342</v>
      </c>
      <c r="Q1551" s="10">
        <f t="shared" si="72"/>
        <v>42281.136099537034</v>
      </c>
      <c r="R1551">
        <f t="shared" si="73"/>
        <v>34</v>
      </c>
      <c r="S1551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8337</v>
      </c>
      <c r="P1552" t="s">
        <v>8342</v>
      </c>
      <c r="Q1552" s="10">
        <f t="shared" si="72"/>
        <v>42472.449467592596</v>
      </c>
      <c r="R1552">
        <f t="shared" si="73"/>
        <v>13</v>
      </c>
      <c r="S1552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8337</v>
      </c>
      <c r="P1553" t="s">
        <v>8342</v>
      </c>
      <c r="Q1553" s="10">
        <f t="shared" si="72"/>
        <v>42121.824525462958</v>
      </c>
      <c r="R1553">
        <f t="shared" si="73"/>
        <v>0</v>
      </c>
      <c r="S1553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8337</v>
      </c>
      <c r="P1554" t="s">
        <v>8342</v>
      </c>
      <c r="Q1554" s="10">
        <f t="shared" si="72"/>
        <v>41892.688750000001</v>
      </c>
      <c r="R1554">
        <f t="shared" si="73"/>
        <v>49</v>
      </c>
      <c r="S1554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8337</v>
      </c>
      <c r="P1555" t="s">
        <v>8342</v>
      </c>
      <c r="Q1555" s="10">
        <f t="shared" si="72"/>
        <v>42219.282951388886</v>
      </c>
      <c r="R1555">
        <f t="shared" si="73"/>
        <v>0</v>
      </c>
      <c r="S1555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8337</v>
      </c>
      <c r="P1556" t="s">
        <v>8342</v>
      </c>
      <c r="Q1556" s="10">
        <f t="shared" si="72"/>
        <v>42188.252199074079</v>
      </c>
      <c r="R1556">
        <f t="shared" si="73"/>
        <v>0</v>
      </c>
      <c r="S1556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8337</v>
      </c>
      <c r="P1557" t="s">
        <v>8342</v>
      </c>
      <c r="Q1557" s="10">
        <f t="shared" si="72"/>
        <v>42241.613796296297</v>
      </c>
      <c r="R1557">
        <f t="shared" si="73"/>
        <v>0</v>
      </c>
      <c r="S1557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8337</v>
      </c>
      <c r="P1558" t="s">
        <v>8342</v>
      </c>
      <c r="Q1558" s="10">
        <f t="shared" si="72"/>
        <v>42525.153055555551</v>
      </c>
      <c r="R1558">
        <f t="shared" si="73"/>
        <v>45</v>
      </c>
      <c r="S1558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8337</v>
      </c>
      <c r="P1559" t="s">
        <v>8342</v>
      </c>
      <c r="Q1559" s="10">
        <f t="shared" si="72"/>
        <v>41871.65315972222</v>
      </c>
      <c r="R1559">
        <f t="shared" si="73"/>
        <v>4</v>
      </c>
      <c r="S1559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8337</v>
      </c>
      <c r="P1560" t="s">
        <v>8342</v>
      </c>
      <c r="Q1560" s="10">
        <f t="shared" si="72"/>
        <v>42185.397673611107</v>
      </c>
      <c r="R1560">
        <f t="shared" si="73"/>
        <v>5</v>
      </c>
      <c r="S1560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8337</v>
      </c>
      <c r="P1561" t="s">
        <v>8342</v>
      </c>
      <c r="Q1561" s="10">
        <f t="shared" si="72"/>
        <v>42108.05322916666</v>
      </c>
      <c r="R1561">
        <f t="shared" si="73"/>
        <v>0</v>
      </c>
      <c r="S1561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8337</v>
      </c>
      <c r="P1562" t="s">
        <v>8342</v>
      </c>
      <c r="Q1562" s="10">
        <f t="shared" si="72"/>
        <v>41936.020752314813</v>
      </c>
      <c r="R1562">
        <f t="shared" si="73"/>
        <v>4</v>
      </c>
      <c r="S1562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8321</v>
      </c>
      <c r="P1563" t="s">
        <v>8343</v>
      </c>
      <c r="Q1563" s="10">
        <f t="shared" si="72"/>
        <v>41555.041701388887</v>
      </c>
      <c r="R1563">
        <f t="shared" si="73"/>
        <v>1</v>
      </c>
      <c r="S1563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8321</v>
      </c>
      <c r="P1564" t="s">
        <v>8343</v>
      </c>
      <c r="Q1564" s="10">
        <f t="shared" si="72"/>
        <v>40079.566157407404</v>
      </c>
      <c r="R1564">
        <f t="shared" si="73"/>
        <v>0</v>
      </c>
      <c r="S1564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8321</v>
      </c>
      <c r="P1565" t="s">
        <v>8343</v>
      </c>
      <c r="Q1565" s="10">
        <f t="shared" si="72"/>
        <v>41652.742488425924</v>
      </c>
      <c r="R1565">
        <f t="shared" si="73"/>
        <v>1</v>
      </c>
      <c r="S1565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8321</v>
      </c>
      <c r="P1566" t="s">
        <v>8343</v>
      </c>
      <c r="Q1566" s="10">
        <f t="shared" si="72"/>
        <v>42121.367002314815</v>
      </c>
      <c r="R1566">
        <f t="shared" si="73"/>
        <v>0</v>
      </c>
      <c r="S1566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8321</v>
      </c>
      <c r="P1567" t="s">
        <v>8343</v>
      </c>
      <c r="Q1567" s="10">
        <f t="shared" si="72"/>
        <v>40672.729872685188</v>
      </c>
      <c r="R1567">
        <f t="shared" si="73"/>
        <v>3</v>
      </c>
      <c r="S1567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8321</v>
      </c>
      <c r="P1568" t="s">
        <v>8343</v>
      </c>
      <c r="Q1568" s="10">
        <f t="shared" si="72"/>
        <v>42549.916712962964</v>
      </c>
      <c r="R1568">
        <f t="shared" si="73"/>
        <v>21</v>
      </c>
      <c r="S1568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8321</v>
      </c>
      <c r="P1569" t="s">
        <v>8343</v>
      </c>
      <c r="Q1569" s="10">
        <f t="shared" si="72"/>
        <v>41671.936863425923</v>
      </c>
      <c r="R1569">
        <f t="shared" si="73"/>
        <v>4</v>
      </c>
      <c r="S1569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8321</v>
      </c>
      <c r="P1570" t="s">
        <v>8343</v>
      </c>
      <c r="Q1570" s="10">
        <f t="shared" si="72"/>
        <v>41962.062326388885</v>
      </c>
      <c r="R1570">
        <f t="shared" si="73"/>
        <v>14</v>
      </c>
      <c r="S1570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8321</v>
      </c>
      <c r="P1571" t="s">
        <v>8343</v>
      </c>
      <c r="Q1571" s="10">
        <f t="shared" si="72"/>
        <v>41389.679560185185</v>
      </c>
      <c r="R1571">
        <f t="shared" si="73"/>
        <v>0</v>
      </c>
      <c r="S1571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8321</v>
      </c>
      <c r="P1572" t="s">
        <v>8343</v>
      </c>
      <c r="Q1572" s="10">
        <f t="shared" si="72"/>
        <v>42438.813449074078</v>
      </c>
      <c r="R1572">
        <f t="shared" si="73"/>
        <v>41</v>
      </c>
      <c r="S1572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8321</v>
      </c>
      <c r="P1573" t="s">
        <v>8343</v>
      </c>
      <c r="Q1573" s="10">
        <f t="shared" si="72"/>
        <v>42144.769479166673</v>
      </c>
      <c r="R1573">
        <f t="shared" si="73"/>
        <v>1</v>
      </c>
      <c r="S1573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8321</v>
      </c>
      <c r="P1574" t="s">
        <v>8343</v>
      </c>
      <c r="Q1574" s="10">
        <f t="shared" si="72"/>
        <v>42404.033090277779</v>
      </c>
      <c r="R1574">
        <f t="shared" si="73"/>
        <v>5</v>
      </c>
      <c r="S1574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8321</v>
      </c>
      <c r="P1575" t="s">
        <v>8343</v>
      </c>
      <c r="Q1575" s="10">
        <f t="shared" si="72"/>
        <v>42786.000023148154</v>
      </c>
      <c r="R1575">
        <f t="shared" si="73"/>
        <v>2</v>
      </c>
      <c r="S1575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8321</v>
      </c>
      <c r="P1576" t="s">
        <v>8343</v>
      </c>
      <c r="Q1576" s="10">
        <f t="shared" si="72"/>
        <v>42017.927418981482</v>
      </c>
      <c r="R1576">
        <f t="shared" si="73"/>
        <v>5</v>
      </c>
      <c r="S1576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8321</v>
      </c>
      <c r="P1577" t="s">
        <v>8343</v>
      </c>
      <c r="Q1577" s="10">
        <f t="shared" si="72"/>
        <v>41799.524259259262</v>
      </c>
      <c r="R1577">
        <f t="shared" si="73"/>
        <v>23</v>
      </c>
      <c r="S1577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8321</v>
      </c>
      <c r="P1578" t="s">
        <v>8343</v>
      </c>
      <c r="Q1578" s="10">
        <f t="shared" si="72"/>
        <v>42140.879259259258</v>
      </c>
      <c r="R1578">
        <f t="shared" si="73"/>
        <v>13</v>
      </c>
      <c r="S1578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8321</v>
      </c>
      <c r="P1579" t="s">
        <v>8343</v>
      </c>
      <c r="Q1579" s="10">
        <f t="shared" si="72"/>
        <v>41054.847777777781</v>
      </c>
      <c r="R1579">
        <f t="shared" si="73"/>
        <v>1</v>
      </c>
      <c r="S1579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8321</v>
      </c>
      <c r="P1580" t="s">
        <v>8343</v>
      </c>
      <c r="Q1580" s="10">
        <f t="shared" si="72"/>
        <v>40399.065868055557</v>
      </c>
      <c r="R1580">
        <f t="shared" si="73"/>
        <v>11</v>
      </c>
      <c r="S1580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8321</v>
      </c>
      <c r="P1581" t="s">
        <v>8343</v>
      </c>
      <c r="Q1581" s="10">
        <f t="shared" si="72"/>
        <v>41481.996423611112</v>
      </c>
      <c r="R1581">
        <f t="shared" si="73"/>
        <v>1</v>
      </c>
      <c r="S1581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8321</v>
      </c>
      <c r="P1582" t="s">
        <v>8343</v>
      </c>
      <c r="Q1582" s="10">
        <f t="shared" si="72"/>
        <v>40990.050069444449</v>
      </c>
      <c r="R1582">
        <f t="shared" si="73"/>
        <v>0</v>
      </c>
      <c r="S1582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8337</v>
      </c>
      <c r="P1583" t="s">
        <v>8344</v>
      </c>
      <c r="Q1583" s="10">
        <f t="shared" si="72"/>
        <v>42325.448958333334</v>
      </c>
      <c r="R1583">
        <f t="shared" si="73"/>
        <v>1</v>
      </c>
      <c r="S1583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8337</v>
      </c>
      <c r="P1584" t="s">
        <v>8344</v>
      </c>
      <c r="Q1584" s="10">
        <f t="shared" si="72"/>
        <v>42246.789965277778</v>
      </c>
      <c r="R1584">
        <f t="shared" si="73"/>
        <v>9</v>
      </c>
      <c r="S1584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8337</v>
      </c>
      <c r="P1585" t="s">
        <v>8344</v>
      </c>
      <c r="Q1585" s="10">
        <f t="shared" si="72"/>
        <v>41877.904988425929</v>
      </c>
      <c r="R1585">
        <f t="shared" si="73"/>
        <v>0</v>
      </c>
      <c r="S1585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8337</v>
      </c>
      <c r="P1586" t="s">
        <v>8344</v>
      </c>
      <c r="Q1586" s="10">
        <f t="shared" si="72"/>
        <v>41779.649317129632</v>
      </c>
      <c r="R1586">
        <f t="shared" si="73"/>
        <v>0</v>
      </c>
      <c r="S1586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8337</v>
      </c>
      <c r="P1587" t="s">
        <v>8344</v>
      </c>
      <c r="Q1587" s="10">
        <f t="shared" si="72"/>
        <v>42707.895462962959</v>
      </c>
      <c r="R1587">
        <f t="shared" si="73"/>
        <v>79</v>
      </c>
      <c r="S1587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8337</v>
      </c>
      <c r="P1588" t="s">
        <v>8344</v>
      </c>
      <c r="Q1588" s="10">
        <f t="shared" si="72"/>
        <v>42069.104421296302</v>
      </c>
      <c r="R1588">
        <f t="shared" si="73"/>
        <v>0</v>
      </c>
      <c r="S1588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8337</v>
      </c>
      <c r="P1589" t="s">
        <v>8344</v>
      </c>
      <c r="Q1589" s="10">
        <f t="shared" si="72"/>
        <v>41956.950983796298</v>
      </c>
      <c r="R1589">
        <f t="shared" si="73"/>
        <v>0</v>
      </c>
      <c r="S1589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8337</v>
      </c>
      <c r="P1590" t="s">
        <v>8344</v>
      </c>
      <c r="Q1590" s="10">
        <f t="shared" si="72"/>
        <v>42005.24998842593</v>
      </c>
      <c r="R1590">
        <f t="shared" si="73"/>
        <v>0</v>
      </c>
      <c r="S1590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8337</v>
      </c>
      <c r="P1591" t="s">
        <v>8344</v>
      </c>
      <c r="Q1591" s="10">
        <f t="shared" si="72"/>
        <v>42256.984791666662</v>
      </c>
      <c r="R1591">
        <f t="shared" si="73"/>
        <v>0</v>
      </c>
      <c r="S1591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8337</v>
      </c>
      <c r="P1592" t="s">
        <v>8344</v>
      </c>
      <c r="Q1592" s="10">
        <f t="shared" si="72"/>
        <v>42240.857222222221</v>
      </c>
      <c r="R1592">
        <f t="shared" si="73"/>
        <v>2</v>
      </c>
      <c r="S1592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8337</v>
      </c>
      <c r="P1593" t="s">
        <v>8344</v>
      </c>
      <c r="Q1593" s="10">
        <f t="shared" si="72"/>
        <v>42433.726168981477</v>
      </c>
      <c r="R1593">
        <f t="shared" si="73"/>
        <v>29</v>
      </c>
      <c r="S1593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8337</v>
      </c>
      <c r="P1594" t="s">
        <v>8344</v>
      </c>
      <c r="Q1594" s="10">
        <f t="shared" si="72"/>
        <v>42046.072743055556</v>
      </c>
      <c r="R1594">
        <f t="shared" si="73"/>
        <v>0</v>
      </c>
      <c r="S1594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8337</v>
      </c>
      <c r="P1595" t="s">
        <v>8344</v>
      </c>
      <c r="Q1595" s="10">
        <f t="shared" si="72"/>
        <v>42033.845543981486</v>
      </c>
      <c r="R1595">
        <f t="shared" si="73"/>
        <v>0</v>
      </c>
      <c r="S1595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8337</v>
      </c>
      <c r="P1596" t="s">
        <v>8344</v>
      </c>
      <c r="Q1596" s="10">
        <f t="shared" si="72"/>
        <v>42445.712754629625</v>
      </c>
      <c r="R1596">
        <f t="shared" si="73"/>
        <v>21</v>
      </c>
      <c r="S1596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8337</v>
      </c>
      <c r="P1597" t="s">
        <v>8344</v>
      </c>
      <c r="Q1597" s="10">
        <f t="shared" si="72"/>
        <v>41780.050092592595</v>
      </c>
      <c r="R1597">
        <f t="shared" si="73"/>
        <v>0</v>
      </c>
      <c r="S1597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8337</v>
      </c>
      <c r="P1598" t="s">
        <v>8344</v>
      </c>
      <c r="Q1598" s="10">
        <f t="shared" si="72"/>
        <v>41941.430196759262</v>
      </c>
      <c r="R1598">
        <f t="shared" si="73"/>
        <v>2</v>
      </c>
      <c r="S1598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8337</v>
      </c>
      <c r="P1599" t="s">
        <v>8344</v>
      </c>
      <c r="Q1599" s="10">
        <f t="shared" si="72"/>
        <v>42603.354131944448</v>
      </c>
      <c r="R1599">
        <f t="shared" si="73"/>
        <v>0</v>
      </c>
      <c r="S1599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8337</v>
      </c>
      <c r="P1600" t="s">
        <v>8344</v>
      </c>
      <c r="Q1600" s="10">
        <f t="shared" si="72"/>
        <v>42151.667337962965</v>
      </c>
      <c r="R1600">
        <f t="shared" si="73"/>
        <v>0</v>
      </c>
      <c r="S1600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8337</v>
      </c>
      <c r="P1601" t="s">
        <v>8344</v>
      </c>
      <c r="Q1601" s="10">
        <f t="shared" si="72"/>
        <v>42438.53907407407</v>
      </c>
      <c r="R1601">
        <f t="shared" si="73"/>
        <v>0</v>
      </c>
      <c r="S1601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8337</v>
      </c>
      <c r="P1602" t="s">
        <v>8344</v>
      </c>
      <c r="Q1602" s="10">
        <f t="shared" ref="Q1602:Q1665" si="75">(((J1602/60)/60)/24)+DATE(1970,1,1)</f>
        <v>41791.057314814818</v>
      </c>
      <c r="R1602">
        <f t="shared" ref="R1602:R1665" si="76">ROUND(E1602/D1602*100,0)</f>
        <v>7</v>
      </c>
      <c r="S1602">
        <f t="shared" ref="S1602:S1665" si="77">YEAR(Q1602)</f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8324</v>
      </c>
      <c r="P1603" t="s">
        <v>8325</v>
      </c>
      <c r="Q1603" s="10">
        <f t="shared" si="75"/>
        <v>40638.092974537038</v>
      </c>
      <c r="R1603">
        <f t="shared" si="76"/>
        <v>108</v>
      </c>
      <c r="S1603">
        <f t="shared" si="77"/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8324</v>
      </c>
      <c r="P1604" t="s">
        <v>8325</v>
      </c>
      <c r="Q1604" s="10">
        <f t="shared" si="75"/>
        <v>40788.297650462962</v>
      </c>
      <c r="R1604">
        <f t="shared" si="76"/>
        <v>100</v>
      </c>
      <c r="S1604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8324</v>
      </c>
      <c r="P1605" t="s">
        <v>8325</v>
      </c>
      <c r="Q1605" s="10">
        <f t="shared" si="75"/>
        <v>40876.169664351852</v>
      </c>
      <c r="R1605">
        <f t="shared" si="76"/>
        <v>100</v>
      </c>
      <c r="S1605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8324</v>
      </c>
      <c r="P1606" t="s">
        <v>8325</v>
      </c>
      <c r="Q1606" s="10">
        <f t="shared" si="75"/>
        <v>40945.845312500001</v>
      </c>
      <c r="R1606">
        <f t="shared" si="76"/>
        <v>122</v>
      </c>
      <c r="S1606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8324</v>
      </c>
      <c r="P1607" t="s">
        <v>8325</v>
      </c>
      <c r="Q1607" s="10">
        <f t="shared" si="75"/>
        <v>40747.012881944444</v>
      </c>
      <c r="R1607">
        <f t="shared" si="76"/>
        <v>101</v>
      </c>
      <c r="S1607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8324</v>
      </c>
      <c r="P1608" t="s">
        <v>8325</v>
      </c>
      <c r="Q1608" s="10">
        <f t="shared" si="75"/>
        <v>40536.111550925925</v>
      </c>
      <c r="R1608">
        <f t="shared" si="76"/>
        <v>101</v>
      </c>
      <c r="S1608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8324</v>
      </c>
      <c r="P1609" t="s">
        <v>8325</v>
      </c>
      <c r="Q1609" s="10">
        <f t="shared" si="75"/>
        <v>41053.80846064815</v>
      </c>
      <c r="R1609">
        <f t="shared" si="76"/>
        <v>145</v>
      </c>
      <c r="S1609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8324</v>
      </c>
      <c r="P1610" t="s">
        <v>8325</v>
      </c>
      <c r="Q1610" s="10">
        <f t="shared" si="75"/>
        <v>41607.83085648148</v>
      </c>
      <c r="R1610">
        <f t="shared" si="76"/>
        <v>101</v>
      </c>
      <c r="S1610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8324</v>
      </c>
      <c r="P1611" t="s">
        <v>8325</v>
      </c>
      <c r="Q1611" s="10">
        <f t="shared" si="75"/>
        <v>40796.001261574071</v>
      </c>
      <c r="R1611">
        <f t="shared" si="76"/>
        <v>118</v>
      </c>
      <c r="S1611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8324</v>
      </c>
      <c r="P1612" t="s">
        <v>8325</v>
      </c>
      <c r="Q1612" s="10">
        <f t="shared" si="75"/>
        <v>41228.924884259257</v>
      </c>
      <c r="R1612">
        <f t="shared" si="76"/>
        <v>272</v>
      </c>
      <c r="S1612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8324</v>
      </c>
      <c r="P1613" t="s">
        <v>8325</v>
      </c>
      <c r="Q1613" s="10">
        <f t="shared" si="75"/>
        <v>41409.00037037037</v>
      </c>
      <c r="R1613">
        <f t="shared" si="76"/>
        <v>125</v>
      </c>
      <c r="S1613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8324</v>
      </c>
      <c r="P1614" t="s">
        <v>8325</v>
      </c>
      <c r="Q1614" s="10">
        <f t="shared" si="75"/>
        <v>41246.874814814815</v>
      </c>
      <c r="R1614">
        <f t="shared" si="76"/>
        <v>110</v>
      </c>
      <c r="S1614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8324</v>
      </c>
      <c r="P1615" t="s">
        <v>8325</v>
      </c>
      <c r="Q1615" s="10">
        <f t="shared" si="75"/>
        <v>41082.069467592592</v>
      </c>
      <c r="R1615">
        <f t="shared" si="76"/>
        <v>102</v>
      </c>
      <c r="S1615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8324</v>
      </c>
      <c r="P1616" t="s">
        <v>8325</v>
      </c>
      <c r="Q1616" s="10">
        <f t="shared" si="75"/>
        <v>41794.981122685182</v>
      </c>
      <c r="R1616">
        <f t="shared" si="76"/>
        <v>103</v>
      </c>
      <c r="S1616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8324</v>
      </c>
      <c r="P1617" t="s">
        <v>8325</v>
      </c>
      <c r="Q1617" s="10">
        <f t="shared" si="75"/>
        <v>40845.050879629627</v>
      </c>
      <c r="R1617">
        <f t="shared" si="76"/>
        <v>114</v>
      </c>
      <c r="S1617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8324</v>
      </c>
      <c r="P1618" t="s">
        <v>8325</v>
      </c>
      <c r="Q1618" s="10">
        <f t="shared" si="75"/>
        <v>41194.715520833335</v>
      </c>
      <c r="R1618">
        <f t="shared" si="76"/>
        <v>104</v>
      </c>
      <c r="S1618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8324</v>
      </c>
      <c r="P1619" t="s">
        <v>8325</v>
      </c>
      <c r="Q1619" s="10">
        <f t="shared" si="75"/>
        <v>41546.664212962962</v>
      </c>
      <c r="R1619">
        <f t="shared" si="76"/>
        <v>146</v>
      </c>
      <c r="S1619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8324</v>
      </c>
      <c r="P1620" t="s">
        <v>8325</v>
      </c>
      <c r="Q1620" s="10">
        <f t="shared" si="75"/>
        <v>41301.654340277775</v>
      </c>
      <c r="R1620">
        <f t="shared" si="76"/>
        <v>105</v>
      </c>
      <c r="S1620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8324</v>
      </c>
      <c r="P1621" t="s">
        <v>8325</v>
      </c>
      <c r="Q1621" s="10">
        <f t="shared" si="75"/>
        <v>41876.18618055556</v>
      </c>
      <c r="R1621">
        <f t="shared" si="76"/>
        <v>133</v>
      </c>
      <c r="S1621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8324</v>
      </c>
      <c r="P1622" t="s">
        <v>8325</v>
      </c>
      <c r="Q1622" s="10">
        <f t="shared" si="75"/>
        <v>41321.339583333334</v>
      </c>
      <c r="R1622">
        <f t="shared" si="76"/>
        <v>113</v>
      </c>
      <c r="S1622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8324</v>
      </c>
      <c r="P1623" t="s">
        <v>8325</v>
      </c>
      <c r="Q1623" s="10">
        <f t="shared" si="75"/>
        <v>41003.60665509259</v>
      </c>
      <c r="R1623">
        <f t="shared" si="76"/>
        <v>121</v>
      </c>
      <c r="S1623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8324</v>
      </c>
      <c r="P1624" t="s">
        <v>8325</v>
      </c>
      <c r="Q1624" s="10">
        <f t="shared" si="75"/>
        <v>41950.29483796296</v>
      </c>
      <c r="R1624">
        <f t="shared" si="76"/>
        <v>102</v>
      </c>
      <c r="S1624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8324</v>
      </c>
      <c r="P1625" t="s">
        <v>8325</v>
      </c>
      <c r="Q1625" s="10">
        <f t="shared" si="75"/>
        <v>41453.688530092593</v>
      </c>
      <c r="R1625">
        <f t="shared" si="76"/>
        <v>101</v>
      </c>
      <c r="S1625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8324</v>
      </c>
      <c r="P1626" t="s">
        <v>8325</v>
      </c>
      <c r="Q1626" s="10">
        <f t="shared" si="75"/>
        <v>41243.367303240739</v>
      </c>
      <c r="R1626">
        <f t="shared" si="76"/>
        <v>118</v>
      </c>
      <c r="S1626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8324</v>
      </c>
      <c r="P1627" t="s">
        <v>8325</v>
      </c>
      <c r="Q1627" s="10">
        <f t="shared" si="75"/>
        <v>41135.699687500004</v>
      </c>
      <c r="R1627">
        <f t="shared" si="76"/>
        <v>155</v>
      </c>
      <c r="S1627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8324</v>
      </c>
      <c r="P1628" t="s">
        <v>8325</v>
      </c>
      <c r="Q1628" s="10">
        <f t="shared" si="75"/>
        <v>41579.847997685189</v>
      </c>
      <c r="R1628">
        <f t="shared" si="76"/>
        <v>101</v>
      </c>
      <c r="S1628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8324</v>
      </c>
      <c r="P1629" t="s">
        <v>8325</v>
      </c>
      <c r="Q1629" s="10">
        <f t="shared" si="75"/>
        <v>41205.707048611112</v>
      </c>
      <c r="R1629">
        <f t="shared" si="76"/>
        <v>117</v>
      </c>
      <c r="S1629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8324</v>
      </c>
      <c r="P1630" t="s">
        <v>8325</v>
      </c>
      <c r="Q1630" s="10">
        <f t="shared" si="75"/>
        <v>41774.737060185187</v>
      </c>
      <c r="R1630">
        <f t="shared" si="76"/>
        <v>101</v>
      </c>
      <c r="S1630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8324</v>
      </c>
      <c r="P1631" t="s">
        <v>8325</v>
      </c>
      <c r="Q1631" s="10">
        <f t="shared" si="75"/>
        <v>41645.867280092592</v>
      </c>
      <c r="R1631">
        <f t="shared" si="76"/>
        <v>104</v>
      </c>
      <c r="S1631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8324</v>
      </c>
      <c r="P1632" t="s">
        <v>8325</v>
      </c>
      <c r="Q1632" s="10">
        <f t="shared" si="75"/>
        <v>40939.837673611109</v>
      </c>
      <c r="R1632">
        <f t="shared" si="76"/>
        <v>265</v>
      </c>
      <c r="S1632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8324</v>
      </c>
      <c r="P1633" t="s">
        <v>8325</v>
      </c>
      <c r="Q1633" s="10">
        <f t="shared" si="75"/>
        <v>41164.859502314815</v>
      </c>
      <c r="R1633">
        <f t="shared" si="76"/>
        <v>156</v>
      </c>
      <c r="S1633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8324</v>
      </c>
      <c r="P1634" t="s">
        <v>8325</v>
      </c>
      <c r="Q1634" s="10">
        <f t="shared" si="75"/>
        <v>40750.340902777774</v>
      </c>
      <c r="R1634">
        <f t="shared" si="76"/>
        <v>102</v>
      </c>
      <c r="S1634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8324</v>
      </c>
      <c r="P1635" t="s">
        <v>8325</v>
      </c>
      <c r="Q1635" s="10">
        <f t="shared" si="75"/>
        <v>40896.883750000001</v>
      </c>
      <c r="R1635">
        <f t="shared" si="76"/>
        <v>100</v>
      </c>
      <c r="S1635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8324</v>
      </c>
      <c r="P1636" t="s">
        <v>8325</v>
      </c>
      <c r="Q1636" s="10">
        <f t="shared" si="75"/>
        <v>40658.189826388887</v>
      </c>
      <c r="R1636">
        <f t="shared" si="76"/>
        <v>101</v>
      </c>
      <c r="S1636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8324</v>
      </c>
      <c r="P1637" t="s">
        <v>8325</v>
      </c>
      <c r="Q1637" s="10">
        <f t="shared" si="75"/>
        <v>42502.868761574078</v>
      </c>
      <c r="R1637">
        <f t="shared" si="76"/>
        <v>125</v>
      </c>
      <c r="S1637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8324</v>
      </c>
      <c r="P1638" t="s">
        <v>8325</v>
      </c>
      <c r="Q1638" s="10">
        <f t="shared" si="75"/>
        <v>40663.08666666667</v>
      </c>
      <c r="R1638">
        <f t="shared" si="76"/>
        <v>104</v>
      </c>
      <c r="S1638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8324</v>
      </c>
      <c r="P1639" t="s">
        <v>8325</v>
      </c>
      <c r="Q1639" s="10">
        <f t="shared" si="75"/>
        <v>40122.751620370371</v>
      </c>
      <c r="R1639">
        <f t="shared" si="76"/>
        <v>104</v>
      </c>
      <c r="S1639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8324</v>
      </c>
      <c r="P1640" t="s">
        <v>8325</v>
      </c>
      <c r="Q1640" s="10">
        <f t="shared" si="75"/>
        <v>41288.68712962963</v>
      </c>
      <c r="R1640">
        <f t="shared" si="76"/>
        <v>105</v>
      </c>
      <c r="S1640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8324</v>
      </c>
      <c r="P1641" t="s">
        <v>8325</v>
      </c>
      <c r="Q1641" s="10">
        <f t="shared" si="75"/>
        <v>40941.652372685188</v>
      </c>
      <c r="R1641">
        <f t="shared" si="76"/>
        <v>100</v>
      </c>
      <c r="S1641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8324</v>
      </c>
      <c r="P1642" t="s">
        <v>8325</v>
      </c>
      <c r="Q1642" s="10">
        <f t="shared" si="75"/>
        <v>40379.23096064815</v>
      </c>
      <c r="R1642">
        <f t="shared" si="76"/>
        <v>170</v>
      </c>
      <c r="S1642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8324</v>
      </c>
      <c r="P1643" t="s">
        <v>8345</v>
      </c>
      <c r="Q1643" s="10">
        <f t="shared" si="75"/>
        <v>41962.596574074079</v>
      </c>
      <c r="R1643">
        <f t="shared" si="76"/>
        <v>101</v>
      </c>
      <c r="S1643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8324</v>
      </c>
      <c r="P1644" t="s">
        <v>8345</v>
      </c>
      <c r="Q1644" s="10">
        <f t="shared" si="75"/>
        <v>40688.024618055555</v>
      </c>
      <c r="R1644">
        <f t="shared" si="76"/>
        <v>100</v>
      </c>
      <c r="S1644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8324</v>
      </c>
      <c r="P1645" t="s">
        <v>8345</v>
      </c>
      <c r="Q1645" s="10">
        <f t="shared" si="75"/>
        <v>41146.824212962965</v>
      </c>
      <c r="R1645">
        <f t="shared" si="76"/>
        <v>125</v>
      </c>
      <c r="S1645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8324</v>
      </c>
      <c r="P1646" t="s">
        <v>8345</v>
      </c>
      <c r="Q1646" s="10">
        <f t="shared" si="75"/>
        <v>41175.05972222222</v>
      </c>
      <c r="R1646">
        <f t="shared" si="76"/>
        <v>110</v>
      </c>
      <c r="S1646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8324</v>
      </c>
      <c r="P1647" t="s">
        <v>8345</v>
      </c>
      <c r="Q1647" s="10">
        <f t="shared" si="75"/>
        <v>41521.617361111108</v>
      </c>
      <c r="R1647">
        <f t="shared" si="76"/>
        <v>111</v>
      </c>
      <c r="S1647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8324</v>
      </c>
      <c r="P1648" t="s">
        <v>8345</v>
      </c>
      <c r="Q1648" s="10">
        <f t="shared" si="75"/>
        <v>41833.450266203705</v>
      </c>
      <c r="R1648">
        <f t="shared" si="76"/>
        <v>110</v>
      </c>
      <c r="S1648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8324</v>
      </c>
      <c r="P1649" t="s">
        <v>8345</v>
      </c>
      <c r="Q1649" s="10">
        <f t="shared" si="75"/>
        <v>41039.409456018519</v>
      </c>
      <c r="R1649">
        <f t="shared" si="76"/>
        <v>105</v>
      </c>
      <c r="S1649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8324</v>
      </c>
      <c r="P1650" t="s">
        <v>8345</v>
      </c>
      <c r="Q1650" s="10">
        <f t="shared" si="75"/>
        <v>40592.704652777778</v>
      </c>
      <c r="R1650">
        <f t="shared" si="76"/>
        <v>125</v>
      </c>
      <c r="S1650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8324</v>
      </c>
      <c r="P1651" t="s">
        <v>8345</v>
      </c>
      <c r="Q1651" s="10">
        <f t="shared" si="75"/>
        <v>41737.684664351851</v>
      </c>
      <c r="R1651">
        <f t="shared" si="76"/>
        <v>101</v>
      </c>
      <c r="S1651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8324</v>
      </c>
      <c r="P1652" t="s">
        <v>8345</v>
      </c>
      <c r="Q1652" s="10">
        <f t="shared" si="75"/>
        <v>41526.435613425929</v>
      </c>
      <c r="R1652">
        <f t="shared" si="76"/>
        <v>142</v>
      </c>
      <c r="S1652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8324</v>
      </c>
      <c r="P1653" t="s">
        <v>8345</v>
      </c>
      <c r="Q1653" s="10">
        <f t="shared" si="75"/>
        <v>40625.900694444441</v>
      </c>
      <c r="R1653">
        <f t="shared" si="76"/>
        <v>101</v>
      </c>
      <c r="S1653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8324</v>
      </c>
      <c r="P1654" t="s">
        <v>8345</v>
      </c>
      <c r="Q1654" s="10">
        <f t="shared" si="75"/>
        <v>41572.492974537039</v>
      </c>
      <c r="R1654">
        <f t="shared" si="76"/>
        <v>101</v>
      </c>
      <c r="S1654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8324</v>
      </c>
      <c r="P1655" t="s">
        <v>8345</v>
      </c>
      <c r="Q1655" s="10">
        <f t="shared" si="75"/>
        <v>40626.834444444445</v>
      </c>
      <c r="R1655">
        <f t="shared" si="76"/>
        <v>174</v>
      </c>
      <c r="S1655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8324</v>
      </c>
      <c r="P1656" t="s">
        <v>8345</v>
      </c>
      <c r="Q1656" s="10">
        <f t="shared" si="75"/>
        <v>40987.890740740739</v>
      </c>
      <c r="R1656">
        <f t="shared" si="76"/>
        <v>120</v>
      </c>
      <c r="S1656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8324</v>
      </c>
      <c r="P1657" t="s">
        <v>8345</v>
      </c>
      <c r="Q1657" s="10">
        <f t="shared" si="75"/>
        <v>40974.791898148149</v>
      </c>
      <c r="R1657">
        <f t="shared" si="76"/>
        <v>143</v>
      </c>
      <c r="S1657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8324</v>
      </c>
      <c r="P1658" t="s">
        <v>8345</v>
      </c>
      <c r="Q1658" s="10">
        <f t="shared" si="75"/>
        <v>41226.928842592592</v>
      </c>
      <c r="R1658">
        <f t="shared" si="76"/>
        <v>100</v>
      </c>
      <c r="S1658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8324</v>
      </c>
      <c r="P1659" t="s">
        <v>8345</v>
      </c>
      <c r="Q1659" s="10">
        <f t="shared" si="75"/>
        <v>41023.782037037039</v>
      </c>
      <c r="R1659">
        <f t="shared" si="76"/>
        <v>105</v>
      </c>
      <c r="S1659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8324</v>
      </c>
      <c r="P1660" t="s">
        <v>8345</v>
      </c>
      <c r="Q1660" s="10">
        <f t="shared" si="75"/>
        <v>41223.22184027778</v>
      </c>
      <c r="R1660">
        <f t="shared" si="76"/>
        <v>132</v>
      </c>
      <c r="S1660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8324</v>
      </c>
      <c r="P1661" t="s">
        <v>8345</v>
      </c>
      <c r="Q1661" s="10">
        <f t="shared" si="75"/>
        <v>41596.913437499999</v>
      </c>
      <c r="R1661">
        <f t="shared" si="76"/>
        <v>113</v>
      </c>
      <c r="S1661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8324</v>
      </c>
      <c r="P1662" t="s">
        <v>8345</v>
      </c>
      <c r="Q1662" s="10">
        <f t="shared" si="75"/>
        <v>42459.693865740745</v>
      </c>
      <c r="R1662">
        <f t="shared" si="76"/>
        <v>1254</v>
      </c>
      <c r="S1662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8324</v>
      </c>
      <c r="P1663" t="s">
        <v>8345</v>
      </c>
      <c r="Q1663" s="10">
        <f t="shared" si="75"/>
        <v>42343.998043981483</v>
      </c>
      <c r="R1663">
        <f t="shared" si="76"/>
        <v>103</v>
      </c>
      <c r="S1663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8324</v>
      </c>
      <c r="P1664" t="s">
        <v>8345</v>
      </c>
      <c r="Q1664" s="10">
        <f t="shared" si="75"/>
        <v>40848.198333333334</v>
      </c>
      <c r="R1664">
        <f t="shared" si="76"/>
        <v>103</v>
      </c>
      <c r="S1664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8324</v>
      </c>
      <c r="P1665" t="s">
        <v>8345</v>
      </c>
      <c r="Q1665" s="10">
        <f t="shared" si="75"/>
        <v>42006.02207175926</v>
      </c>
      <c r="R1665">
        <f t="shared" si="76"/>
        <v>108</v>
      </c>
      <c r="S1665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8324</v>
      </c>
      <c r="P1666" t="s">
        <v>8345</v>
      </c>
      <c r="Q1666" s="10">
        <f t="shared" ref="Q1666:Q1729" si="78">(((J1666/60)/60)/24)+DATE(1970,1,1)</f>
        <v>40939.761782407404</v>
      </c>
      <c r="R1666">
        <f t="shared" ref="R1666:R1729" si="79">ROUND(E1666/D1666*100,0)</f>
        <v>122</v>
      </c>
      <c r="S1666">
        <f t="shared" ref="S1666:S1729" si="80">YEAR(Q1666)</f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8324</v>
      </c>
      <c r="P1667" t="s">
        <v>8345</v>
      </c>
      <c r="Q1667" s="10">
        <f t="shared" si="78"/>
        <v>40564.649456018517</v>
      </c>
      <c r="R1667">
        <f t="shared" si="79"/>
        <v>119</v>
      </c>
      <c r="S1667">
        <f t="shared" si="80"/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8324</v>
      </c>
      <c r="P1668" t="s">
        <v>8345</v>
      </c>
      <c r="Q1668" s="10">
        <f t="shared" si="78"/>
        <v>41331.253159722226</v>
      </c>
      <c r="R1668">
        <f t="shared" si="79"/>
        <v>161</v>
      </c>
      <c r="S1668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8324</v>
      </c>
      <c r="P1669" t="s">
        <v>8345</v>
      </c>
      <c r="Q1669" s="10">
        <f t="shared" si="78"/>
        <v>41682.0705787037</v>
      </c>
      <c r="R1669">
        <f t="shared" si="79"/>
        <v>127</v>
      </c>
      <c r="S1669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8324</v>
      </c>
      <c r="P1670" t="s">
        <v>8345</v>
      </c>
      <c r="Q1670" s="10">
        <f t="shared" si="78"/>
        <v>40845.14975694444</v>
      </c>
      <c r="R1670">
        <f t="shared" si="79"/>
        <v>103</v>
      </c>
      <c r="S1670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8324</v>
      </c>
      <c r="P1671" t="s">
        <v>8345</v>
      </c>
      <c r="Q1671" s="10">
        <f t="shared" si="78"/>
        <v>42461.885138888887</v>
      </c>
      <c r="R1671">
        <f t="shared" si="79"/>
        <v>140</v>
      </c>
      <c r="S1671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8324</v>
      </c>
      <c r="P1672" t="s">
        <v>8345</v>
      </c>
      <c r="Q1672" s="10">
        <f t="shared" si="78"/>
        <v>40313.930543981485</v>
      </c>
      <c r="R1672">
        <f t="shared" si="79"/>
        <v>103</v>
      </c>
      <c r="S1672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8324</v>
      </c>
      <c r="P1673" t="s">
        <v>8345</v>
      </c>
      <c r="Q1673" s="10">
        <f t="shared" si="78"/>
        <v>42553.54414351852</v>
      </c>
      <c r="R1673">
        <f t="shared" si="79"/>
        <v>101</v>
      </c>
      <c r="S1673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8324</v>
      </c>
      <c r="P1674" t="s">
        <v>8345</v>
      </c>
      <c r="Q1674" s="10">
        <f t="shared" si="78"/>
        <v>41034.656597222223</v>
      </c>
      <c r="R1674">
        <f t="shared" si="79"/>
        <v>113</v>
      </c>
      <c r="S1674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8324</v>
      </c>
      <c r="P1675" t="s">
        <v>8345</v>
      </c>
      <c r="Q1675" s="10">
        <f t="shared" si="78"/>
        <v>42039.878379629634</v>
      </c>
      <c r="R1675">
        <f t="shared" si="79"/>
        <v>128</v>
      </c>
      <c r="S1675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8324</v>
      </c>
      <c r="P1676" t="s">
        <v>8345</v>
      </c>
      <c r="Q1676" s="10">
        <f t="shared" si="78"/>
        <v>42569.605393518519</v>
      </c>
      <c r="R1676">
        <f t="shared" si="79"/>
        <v>202</v>
      </c>
      <c r="S1676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8324</v>
      </c>
      <c r="P1677" t="s">
        <v>8345</v>
      </c>
      <c r="Q1677" s="10">
        <f t="shared" si="78"/>
        <v>40802.733101851853</v>
      </c>
      <c r="R1677">
        <f t="shared" si="79"/>
        <v>137</v>
      </c>
      <c r="S1677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8324</v>
      </c>
      <c r="P1678" t="s">
        <v>8345</v>
      </c>
      <c r="Q1678" s="10">
        <f t="shared" si="78"/>
        <v>40973.72623842593</v>
      </c>
      <c r="R1678">
        <f t="shared" si="79"/>
        <v>115</v>
      </c>
      <c r="S1678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8324</v>
      </c>
      <c r="P1679" t="s">
        <v>8345</v>
      </c>
      <c r="Q1679" s="10">
        <f t="shared" si="78"/>
        <v>42416.407129629632</v>
      </c>
      <c r="R1679">
        <f t="shared" si="79"/>
        <v>112</v>
      </c>
      <c r="S1679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8324</v>
      </c>
      <c r="P1680" t="s">
        <v>8345</v>
      </c>
      <c r="Q1680" s="10">
        <f t="shared" si="78"/>
        <v>41662.854988425926</v>
      </c>
      <c r="R1680">
        <f t="shared" si="79"/>
        <v>118</v>
      </c>
      <c r="S1680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8324</v>
      </c>
      <c r="P1681" t="s">
        <v>8345</v>
      </c>
      <c r="Q1681" s="10">
        <f t="shared" si="78"/>
        <v>40723.068807870368</v>
      </c>
      <c r="R1681">
        <f t="shared" si="79"/>
        <v>175</v>
      </c>
      <c r="S1681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8324</v>
      </c>
      <c r="P1682" t="s">
        <v>8345</v>
      </c>
      <c r="Q1682" s="10">
        <f t="shared" si="78"/>
        <v>41802.757719907408</v>
      </c>
      <c r="R1682">
        <f t="shared" si="79"/>
        <v>118</v>
      </c>
      <c r="S1682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8324</v>
      </c>
      <c r="P1683" t="s">
        <v>8346</v>
      </c>
      <c r="Q1683" s="10">
        <f t="shared" si="78"/>
        <v>42774.121342592596</v>
      </c>
      <c r="R1683">
        <f t="shared" si="79"/>
        <v>101</v>
      </c>
      <c r="S1683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8324</v>
      </c>
      <c r="P1684" t="s">
        <v>8346</v>
      </c>
      <c r="Q1684" s="10">
        <f t="shared" si="78"/>
        <v>42779.21365740741</v>
      </c>
      <c r="R1684">
        <f t="shared" si="79"/>
        <v>0</v>
      </c>
      <c r="S1684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8324</v>
      </c>
      <c r="P1685" t="s">
        <v>8346</v>
      </c>
      <c r="Q1685" s="10">
        <f t="shared" si="78"/>
        <v>42808.781689814816</v>
      </c>
      <c r="R1685">
        <f t="shared" si="79"/>
        <v>22</v>
      </c>
      <c r="S1685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8324</v>
      </c>
      <c r="P1686" t="s">
        <v>8346</v>
      </c>
      <c r="Q1686" s="10">
        <f t="shared" si="78"/>
        <v>42783.815289351856</v>
      </c>
      <c r="R1686">
        <f t="shared" si="79"/>
        <v>109</v>
      </c>
      <c r="S1686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8324</v>
      </c>
      <c r="P1687" t="s">
        <v>8346</v>
      </c>
      <c r="Q1687" s="10">
        <f t="shared" si="78"/>
        <v>42788.2502662037</v>
      </c>
      <c r="R1687">
        <f t="shared" si="79"/>
        <v>103</v>
      </c>
      <c r="S1687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8324</v>
      </c>
      <c r="P1688" t="s">
        <v>8346</v>
      </c>
      <c r="Q1688" s="10">
        <f t="shared" si="78"/>
        <v>42792.843969907408</v>
      </c>
      <c r="R1688">
        <f t="shared" si="79"/>
        <v>0</v>
      </c>
      <c r="S1688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8324</v>
      </c>
      <c r="P1689" t="s">
        <v>8346</v>
      </c>
      <c r="Q1689" s="10">
        <f t="shared" si="78"/>
        <v>42802.046817129631</v>
      </c>
      <c r="R1689">
        <f t="shared" si="79"/>
        <v>31</v>
      </c>
      <c r="S1689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8324</v>
      </c>
      <c r="P1690" t="s">
        <v>8346</v>
      </c>
      <c r="Q1690" s="10">
        <f t="shared" si="78"/>
        <v>42804.534652777773</v>
      </c>
      <c r="R1690">
        <f t="shared" si="79"/>
        <v>44</v>
      </c>
      <c r="S1690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8324</v>
      </c>
      <c r="P1691" t="s">
        <v>8346</v>
      </c>
      <c r="Q1691" s="10">
        <f t="shared" si="78"/>
        <v>42780.942476851851</v>
      </c>
      <c r="R1691">
        <f t="shared" si="79"/>
        <v>100</v>
      </c>
      <c r="S1691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8324</v>
      </c>
      <c r="P1692" t="s">
        <v>8346</v>
      </c>
      <c r="Q1692" s="10">
        <f t="shared" si="78"/>
        <v>42801.43104166667</v>
      </c>
      <c r="R1692">
        <f t="shared" si="79"/>
        <v>25</v>
      </c>
      <c r="S1692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8324</v>
      </c>
      <c r="P1693" t="s">
        <v>8346</v>
      </c>
      <c r="Q1693" s="10">
        <f t="shared" si="78"/>
        <v>42795.701481481476</v>
      </c>
      <c r="R1693">
        <f t="shared" si="79"/>
        <v>33</v>
      </c>
      <c r="S1693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8324</v>
      </c>
      <c r="P1694" t="s">
        <v>8346</v>
      </c>
      <c r="Q1694" s="10">
        <f t="shared" si="78"/>
        <v>42788.151238425926</v>
      </c>
      <c r="R1694">
        <f t="shared" si="79"/>
        <v>48</v>
      </c>
      <c r="S1694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8324</v>
      </c>
      <c r="P1695" t="s">
        <v>8346</v>
      </c>
      <c r="Q1695" s="10">
        <f t="shared" si="78"/>
        <v>42803.920277777783</v>
      </c>
      <c r="R1695">
        <f t="shared" si="79"/>
        <v>9</v>
      </c>
      <c r="S1695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8324</v>
      </c>
      <c r="P1696" t="s">
        <v>8346</v>
      </c>
      <c r="Q1696" s="10">
        <f t="shared" si="78"/>
        <v>42791.669837962967</v>
      </c>
      <c r="R1696">
        <f t="shared" si="79"/>
        <v>0</v>
      </c>
      <c r="S1696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8324</v>
      </c>
      <c r="P1697" t="s">
        <v>8346</v>
      </c>
      <c r="Q1697" s="10">
        <f t="shared" si="78"/>
        <v>42801.031412037039</v>
      </c>
      <c r="R1697">
        <f t="shared" si="79"/>
        <v>12</v>
      </c>
      <c r="S1697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8324</v>
      </c>
      <c r="P1698" t="s">
        <v>8346</v>
      </c>
      <c r="Q1698" s="10">
        <f t="shared" si="78"/>
        <v>42796.069571759261</v>
      </c>
      <c r="R1698">
        <f t="shared" si="79"/>
        <v>0</v>
      </c>
      <c r="S1698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8324</v>
      </c>
      <c r="P1699" t="s">
        <v>8346</v>
      </c>
      <c r="Q1699" s="10">
        <f t="shared" si="78"/>
        <v>42805.032962962956</v>
      </c>
      <c r="R1699">
        <f t="shared" si="79"/>
        <v>20</v>
      </c>
      <c r="S1699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8324</v>
      </c>
      <c r="P1700" t="s">
        <v>8346</v>
      </c>
      <c r="Q1700" s="10">
        <f t="shared" si="78"/>
        <v>42796.207870370374</v>
      </c>
      <c r="R1700">
        <f t="shared" si="79"/>
        <v>0</v>
      </c>
      <c r="S1700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8324</v>
      </c>
      <c r="P1701" t="s">
        <v>8346</v>
      </c>
      <c r="Q1701" s="10">
        <f t="shared" si="78"/>
        <v>42806.863946759258</v>
      </c>
      <c r="R1701">
        <f t="shared" si="79"/>
        <v>4</v>
      </c>
      <c r="S1701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8324</v>
      </c>
      <c r="P1702" t="s">
        <v>8346</v>
      </c>
      <c r="Q1702" s="10">
        <f t="shared" si="78"/>
        <v>42796.071643518517</v>
      </c>
      <c r="R1702">
        <f t="shared" si="79"/>
        <v>26</v>
      </c>
      <c r="S1702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8324</v>
      </c>
      <c r="P1703" t="s">
        <v>8346</v>
      </c>
      <c r="Q1703" s="10">
        <f t="shared" si="78"/>
        <v>41989.664409722223</v>
      </c>
      <c r="R1703">
        <f t="shared" si="79"/>
        <v>0</v>
      </c>
      <c r="S1703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8324</v>
      </c>
      <c r="P1704" t="s">
        <v>8346</v>
      </c>
      <c r="Q1704" s="10">
        <f t="shared" si="78"/>
        <v>42063.869791666672</v>
      </c>
      <c r="R1704">
        <f t="shared" si="79"/>
        <v>0</v>
      </c>
      <c r="S1704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8324</v>
      </c>
      <c r="P1705" t="s">
        <v>8346</v>
      </c>
      <c r="Q1705" s="10">
        <f t="shared" si="78"/>
        <v>42187.281678240746</v>
      </c>
      <c r="R1705">
        <f t="shared" si="79"/>
        <v>1</v>
      </c>
      <c r="S1705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8324</v>
      </c>
      <c r="P1706" t="s">
        <v>8346</v>
      </c>
      <c r="Q1706" s="10">
        <f t="shared" si="78"/>
        <v>42021.139733796299</v>
      </c>
      <c r="R1706">
        <f t="shared" si="79"/>
        <v>65</v>
      </c>
      <c r="S1706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8324</v>
      </c>
      <c r="P1707" t="s">
        <v>8346</v>
      </c>
      <c r="Q1707" s="10">
        <f t="shared" si="78"/>
        <v>42245.016736111109</v>
      </c>
      <c r="R1707">
        <f t="shared" si="79"/>
        <v>0</v>
      </c>
      <c r="S1707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8324</v>
      </c>
      <c r="P1708" t="s">
        <v>8346</v>
      </c>
      <c r="Q1708" s="10">
        <f t="shared" si="78"/>
        <v>42179.306388888886</v>
      </c>
      <c r="R1708">
        <f t="shared" si="79"/>
        <v>0</v>
      </c>
      <c r="S1708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8324</v>
      </c>
      <c r="P1709" t="s">
        <v>8346</v>
      </c>
      <c r="Q1709" s="10">
        <f t="shared" si="78"/>
        <v>42427.721006944441</v>
      </c>
      <c r="R1709">
        <f t="shared" si="79"/>
        <v>10</v>
      </c>
      <c r="S1709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8324</v>
      </c>
      <c r="P1710" t="s">
        <v>8346</v>
      </c>
      <c r="Q1710" s="10">
        <f t="shared" si="78"/>
        <v>42451.866967592592</v>
      </c>
      <c r="R1710">
        <f t="shared" si="79"/>
        <v>0</v>
      </c>
      <c r="S1710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8324</v>
      </c>
      <c r="P1711" t="s">
        <v>8346</v>
      </c>
      <c r="Q1711" s="10">
        <f t="shared" si="78"/>
        <v>41841.56381944444</v>
      </c>
      <c r="R1711">
        <f t="shared" si="79"/>
        <v>5</v>
      </c>
      <c r="S1711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8324</v>
      </c>
      <c r="P1712" t="s">
        <v>8346</v>
      </c>
      <c r="Q1712" s="10">
        <f t="shared" si="78"/>
        <v>42341.59129629629</v>
      </c>
      <c r="R1712">
        <f t="shared" si="79"/>
        <v>1</v>
      </c>
      <c r="S1712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8324</v>
      </c>
      <c r="P1713" t="s">
        <v>8346</v>
      </c>
      <c r="Q1713" s="10">
        <f t="shared" si="78"/>
        <v>41852.646226851852</v>
      </c>
      <c r="R1713">
        <f t="shared" si="79"/>
        <v>11</v>
      </c>
      <c r="S1713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8324</v>
      </c>
      <c r="P1714" t="s">
        <v>8346</v>
      </c>
      <c r="Q1714" s="10">
        <f t="shared" si="78"/>
        <v>42125.913807870369</v>
      </c>
      <c r="R1714">
        <f t="shared" si="79"/>
        <v>0</v>
      </c>
      <c r="S1714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8324</v>
      </c>
      <c r="P1715" t="s">
        <v>8346</v>
      </c>
      <c r="Q1715" s="10">
        <f t="shared" si="78"/>
        <v>41887.801064814819</v>
      </c>
      <c r="R1715">
        <f t="shared" si="79"/>
        <v>2</v>
      </c>
      <c r="S1715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8324</v>
      </c>
      <c r="P1716" t="s">
        <v>8346</v>
      </c>
      <c r="Q1716" s="10">
        <f t="shared" si="78"/>
        <v>42095.918530092589</v>
      </c>
      <c r="R1716">
        <f t="shared" si="79"/>
        <v>8</v>
      </c>
      <c r="S1716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8324</v>
      </c>
      <c r="P1717" t="s">
        <v>8346</v>
      </c>
      <c r="Q1717" s="10">
        <f t="shared" si="78"/>
        <v>42064.217418981483</v>
      </c>
      <c r="R1717">
        <f t="shared" si="79"/>
        <v>0</v>
      </c>
      <c r="S1717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8324</v>
      </c>
      <c r="P1718" t="s">
        <v>8346</v>
      </c>
      <c r="Q1718" s="10">
        <f t="shared" si="78"/>
        <v>42673.577534722222</v>
      </c>
      <c r="R1718">
        <f t="shared" si="79"/>
        <v>8</v>
      </c>
      <c r="S1718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8324</v>
      </c>
      <c r="P1719" t="s">
        <v>8346</v>
      </c>
      <c r="Q1719" s="10">
        <f t="shared" si="78"/>
        <v>42460.98192129629</v>
      </c>
      <c r="R1719">
        <f t="shared" si="79"/>
        <v>43</v>
      </c>
      <c r="S1719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8324</v>
      </c>
      <c r="P1720" t="s">
        <v>8346</v>
      </c>
      <c r="Q1720" s="10">
        <f t="shared" si="78"/>
        <v>42460.610520833332</v>
      </c>
      <c r="R1720">
        <f t="shared" si="79"/>
        <v>0</v>
      </c>
      <c r="S1720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8324</v>
      </c>
      <c r="P1721" t="s">
        <v>8346</v>
      </c>
      <c r="Q1721" s="10">
        <f t="shared" si="78"/>
        <v>41869.534618055557</v>
      </c>
      <c r="R1721">
        <f t="shared" si="79"/>
        <v>1</v>
      </c>
      <c r="S1721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8324</v>
      </c>
      <c r="P1722" t="s">
        <v>8346</v>
      </c>
      <c r="Q1722" s="10">
        <f t="shared" si="78"/>
        <v>41922.783229166671</v>
      </c>
      <c r="R1722">
        <f t="shared" si="79"/>
        <v>6</v>
      </c>
      <c r="S1722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8324</v>
      </c>
      <c r="P1723" t="s">
        <v>8346</v>
      </c>
      <c r="Q1723" s="10">
        <f t="shared" si="78"/>
        <v>42319.461377314816</v>
      </c>
      <c r="R1723">
        <f t="shared" si="79"/>
        <v>0</v>
      </c>
      <c r="S1723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8324</v>
      </c>
      <c r="P1724" t="s">
        <v>8346</v>
      </c>
      <c r="Q1724" s="10">
        <f t="shared" si="78"/>
        <v>42425.960983796293</v>
      </c>
      <c r="R1724">
        <f t="shared" si="79"/>
        <v>0</v>
      </c>
      <c r="S1724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8324</v>
      </c>
      <c r="P1725" t="s">
        <v>8346</v>
      </c>
      <c r="Q1725" s="10">
        <f t="shared" si="78"/>
        <v>42129.82540509259</v>
      </c>
      <c r="R1725">
        <f t="shared" si="79"/>
        <v>7</v>
      </c>
      <c r="S1725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8324</v>
      </c>
      <c r="P1726" t="s">
        <v>8346</v>
      </c>
      <c r="Q1726" s="10">
        <f t="shared" si="78"/>
        <v>41912.932430555556</v>
      </c>
      <c r="R1726">
        <f t="shared" si="79"/>
        <v>1</v>
      </c>
      <c r="S1726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8324</v>
      </c>
      <c r="P1727" t="s">
        <v>8346</v>
      </c>
      <c r="Q1727" s="10">
        <f t="shared" si="78"/>
        <v>41845.968159722222</v>
      </c>
      <c r="R1727">
        <f t="shared" si="79"/>
        <v>10</v>
      </c>
      <c r="S1727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8324</v>
      </c>
      <c r="P1728" t="s">
        <v>8346</v>
      </c>
      <c r="Q1728" s="10">
        <f t="shared" si="78"/>
        <v>41788.919722222221</v>
      </c>
      <c r="R1728">
        <f t="shared" si="79"/>
        <v>34</v>
      </c>
      <c r="S1728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8324</v>
      </c>
      <c r="P1729" t="s">
        <v>8346</v>
      </c>
      <c r="Q1729" s="10">
        <f t="shared" si="78"/>
        <v>42044.927974537044</v>
      </c>
      <c r="R1729">
        <f t="shared" si="79"/>
        <v>0</v>
      </c>
      <c r="S1729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8324</v>
      </c>
      <c r="P1730" t="s">
        <v>8346</v>
      </c>
      <c r="Q1730" s="10">
        <f t="shared" ref="Q1730:Q1793" si="81">(((J1730/60)/60)/24)+DATE(1970,1,1)</f>
        <v>42268.625856481478</v>
      </c>
      <c r="R1730">
        <f t="shared" ref="R1730:R1793" si="82">ROUND(E1730/D1730*100,0)</f>
        <v>68</v>
      </c>
      <c r="S1730">
        <f t="shared" ref="S1730:S1793" si="83">YEAR(Q1730)</f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8324</v>
      </c>
      <c r="P1731" t="s">
        <v>8346</v>
      </c>
      <c r="Q1731" s="10">
        <f t="shared" si="81"/>
        <v>42471.052152777775</v>
      </c>
      <c r="R1731">
        <f t="shared" si="82"/>
        <v>0</v>
      </c>
      <c r="S1731">
        <f t="shared" si="83"/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8324</v>
      </c>
      <c r="P1732" t="s">
        <v>8346</v>
      </c>
      <c r="Q1732" s="10">
        <f t="shared" si="81"/>
        <v>42272.087766203709</v>
      </c>
      <c r="R1732">
        <f t="shared" si="82"/>
        <v>0</v>
      </c>
      <c r="S1732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8324</v>
      </c>
      <c r="P1733" t="s">
        <v>8346</v>
      </c>
      <c r="Q1733" s="10">
        <f t="shared" si="81"/>
        <v>42152.906851851847</v>
      </c>
      <c r="R1733">
        <f t="shared" si="82"/>
        <v>0</v>
      </c>
      <c r="S1733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8324</v>
      </c>
      <c r="P1734" t="s">
        <v>8346</v>
      </c>
      <c r="Q1734" s="10">
        <f t="shared" si="81"/>
        <v>42325.683807870373</v>
      </c>
      <c r="R1734">
        <f t="shared" si="82"/>
        <v>0</v>
      </c>
      <c r="S1734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8324</v>
      </c>
      <c r="P1735" t="s">
        <v>8346</v>
      </c>
      <c r="Q1735" s="10">
        <f t="shared" si="81"/>
        <v>42614.675625000003</v>
      </c>
      <c r="R1735">
        <f t="shared" si="82"/>
        <v>0</v>
      </c>
      <c r="S1735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8324</v>
      </c>
      <c r="P1736" t="s">
        <v>8346</v>
      </c>
      <c r="Q1736" s="10">
        <f t="shared" si="81"/>
        <v>42102.036527777775</v>
      </c>
      <c r="R1736">
        <f t="shared" si="82"/>
        <v>0</v>
      </c>
      <c r="S1736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8324</v>
      </c>
      <c r="P1737" t="s">
        <v>8346</v>
      </c>
      <c r="Q1737" s="10">
        <f t="shared" si="81"/>
        <v>42559.814178240747</v>
      </c>
      <c r="R1737">
        <f t="shared" si="82"/>
        <v>11</v>
      </c>
      <c r="S1737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8324</v>
      </c>
      <c r="P1738" t="s">
        <v>8346</v>
      </c>
      <c r="Q1738" s="10">
        <f t="shared" si="81"/>
        <v>42286.861493055556</v>
      </c>
      <c r="R1738">
        <f t="shared" si="82"/>
        <v>1</v>
      </c>
      <c r="S1738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8324</v>
      </c>
      <c r="P1739" t="s">
        <v>8346</v>
      </c>
      <c r="Q1739" s="10">
        <f t="shared" si="81"/>
        <v>42175.948981481488</v>
      </c>
      <c r="R1739">
        <f t="shared" si="82"/>
        <v>21</v>
      </c>
      <c r="S1739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8324</v>
      </c>
      <c r="P1740" t="s">
        <v>8346</v>
      </c>
      <c r="Q1740" s="10">
        <f t="shared" si="81"/>
        <v>41884.874328703707</v>
      </c>
      <c r="R1740">
        <f t="shared" si="82"/>
        <v>0</v>
      </c>
      <c r="S1740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8324</v>
      </c>
      <c r="P1741" t="s">
        <v>8346</v>
      </c>
      <c r="Q1741" s="10">
        <f t="shared" si="81"/>
        <v>42435.874212962968</v>
      </c>
      <c r="R1741">
        <f t="shared" si="82"/>
        <v>0</v>
      </c>
      <c r="S1741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8324</v>
      </c>
      <c r="P1742" t="s">
        <v>8346</v>
      </c>
      <c r="Q1742" s="10">
        <f t="shared" si="81"/>
        <v>42171.817384259266</v>
      </c>
      <c r="R1742">
        <f t="shared" si="82"/>
        <v>0</v>
      </c>
      <c r="S1742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8337</v>
      </c>
      <c r="P1743" t="s">
        <v>8338</v>
      </c>
      <c r="Q1743" s="10">
        <f t="shared" si="81"/>
        <v>42120.628136574072</v>
      </c>
      <c r="R1743">
        <f t="shared" si="82"/>
        <v>111</v>
      </c>
      <c r="S1743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8337</v>
      </c>
      <c r="P1744" t="s">
        <v>8338</v>
      </c>
      <c r="Q1744" s="10">
        <f t="shared" si="81"/>
        <v>42710.876967592587</v>
      </c>
      <c r="R1744">
        <f t="shared" si="82"/>
        <v>109</v>
      </c>
      <c r="S1744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8337</v>
      </c>
      <c r="P1745" t="s">
        <v>8338</v>
      </c>
      <c r="Q1745" s="10">
        <f t="shared" si="81"/>
        <v>42586.925636574073</v>
      </c>
      <c r="R1745">
        <f t="shared" si="82"/>
        <v>100</v>
      </c>
      <c r="S1745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8337</v>
      </c>
      <c r="P1746" t="s">
        <v>8338</v>
      </c>
      <c r="Q1746" s="10">
        <f t="shared" si="81"/>
        <v>42026.605057870373</v>
      </c>
      <c r="R1746">
        <f t="shared" si="82"/>
        <v>118</v>
      </c>
      <c r="S1746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8337</v>
      </c>
      <c r="P1747" t="s">
        <v>8338</v>
      </c>
      <c r="Q1747" s="10">
        <f t="shared" si="81"/>
        <v>42690.259699074071</v>
      </c>
      <c r="R1747">
        <f t="shared" si="82"/>
        <v>114</v>
      </c>
      <c r="S1747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8337</v>
      </c>
      <c r="P1748" t="s">
        <v>8338</v>
      </c>
      <c r="Q1748" s="10">
        <f t="shared" si="81"/>
        <v>42668.176701388889</v>
      </c>
      <c r="R1748">
        <f t="shared" si="82"/>
        <v>148</v>
      </c>
      <c r="S1748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8337</v>
      </c>
      <c r="P1749" t="s">
        <v>8338</v>
      </c>
      <c r="Q1749" s="10">
        <f t="shared" si="81"/>
        <v>42292.435532407413</v>
      </c>
      <c r="R1749">
        <f t="shared" si="82"/>
        <v>105</v>
      </c>
      <c r="S1749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8337</v>
      </c>
      <c r="P1750" t="s">
        <v>8338</v>
      </c>
      <c r="Q1750" s="10">
        <f t="shared" si="81"/>
        <v>42219.950729166667</v>
      </c>
      <c r="R1750">
        <f t="shared" si="82"/>
        <v>130</v>
      </c>
      <c r="S1750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8337</v>
      </c>
      <c r="P1751" t="s">
        <v>8338</v>
      </c>
      <c r="Q1751" s="10">
        <f t="shared" si="81"/>
        <v>42758.975937499999</v>
      </c>
      <c r="R1751">
        <f t="shared" si="82"/>
        <v>123</v>
      </c>
      <c r="S1751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8337</v>
      </c>
      <c r="P1752" t="s">
        <v>8338</v>
      </c>
      <c r="Q1752" s="10">
        <f t="shared" si="81"/>
        <v>42454.836851851855</v>
      </c>
      <c r="R1752">
        <f t="shared" si="82"/>
        <v>202</v>
      </c>
      <c r="S1752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8337</v>
      </c>
      <c r="P1753" t="s">
        <v>8338</v>
      </c>
      <c r="Q1753" s="10">
        <f t="shared" si="81"/>
        <v>42052.7815162037</v>
      </c>
      <c r="R1753">
        <f t="shared" si="82"/>
        <v>103</v>
      </c>
      <c r="S1753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8337</v>
      </c>
      <c r="P1754" t="s">
        <v>8338</v>
      </c>
      <c r="Q1754" s="10">
        <f t="shared" si="81"/>
        <v>42627.253263888888</v>
      </c>
      <c r="R1754">
        <f t="shared" si="82"/>
        <v>260</v>
      </c>
      <c r="S1754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8337</v>
      </c>
      <c r="P1755" t="s">
        <v>8338</v>
      </c>
      <c r="Q1755" s="10">
        <f t="shared" si="81"/>
        <v>42420.74962962963</v>
      </c>
      <c r="R1755">
        <f t="shared" si="82"/>
        <v>108</v>
      </c>
      <c r="S1755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8337</v>
      </c>
      <c r="P1756" t="s">
        <v>8338</v>
      </c>
      <c r="Q1756" s="10">
        <f t="shared" si="81"/>
        <v>42067.876770833333</v>
      </c>
      <c r="R1756">
        <f t="shared" si="82"/>
        <v>111</v>
      </c>
      <c r="S1756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8337</v>
      </c>
      <c r="P1757" t="s">
        <v>8338</v>
      </c>
      <c r="Q1757" s="10">
        <f t="shared" si="81"/>
        <v>42252.788900462961</v>
      </c>
      <c r="R1757">
        <f t="shared" si="82"/>
        <v>120</v>
      </c>
      <c r="S1757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8337</v>
      </c>
      <c r="P1758" t="s">
        <v>8338</v>
      </c>
      <c r="Q1758" s="10">
        <f t="shared" si="81"/>
        <v>42571.167465277773</v>
      </c>
      <c r="R1758">
        <f t="shared" si="82"/>
        <v>103</v>
      </c>
      <c r="S1758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8337</v>
      </c>
      <c r="P1759" t="s">
        <v>8338</v>
      </c>
      <c r="Q1759" s="10">
        <f t="shared" si="81"/>
        <v>42733.827349537038</v>
      </c>
      <c r="R1759">
        <f t="shared" si="82"/>
        <v>116</v>
      </c>
      <c r="S1759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8337</v>
      </c>
      <c r="P1760" t="s">
        <v>8338</v>
      </c>
      <c r="Q1760" s="10">
        <f t="shared" si="81"/>
        <v>42505.955925925926</v>
      </c>
      <c r="R1760">
        <f t="shared" si="82"/>
        <v>115</v>
      </c>
      <c r="S1760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8337</v>
      </c>
      <c r="P1761" t="s">
        <v>8338</v>
      </c>
      <c r="Q1761" s="10">
        <f t="shared" si="81"/>
        <v>42068.829039351855</v>
      </c>
      <c r="R1761">
        <f t="shared" si="82"/>
        <v>107</v>
      </c>
      <c r="S1761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8337</v>
      </c>
      <c r="P1762" t="s">
        <v>8338</v>
      </c>
      <c r="Q1762" s="10">
        <f t="shared" si="81"/>
        <v>42405.67260416667</v>
      </c>
      <c r="R1762">
        <f t="shared" si="82"/>
        <v>165</v>
      </c>
      <c r="S1762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8337</v>
      </c>
      <c r="P1763" t="s">
        <v>8338</v>
      </c>
      <c r="Q1763" s="10">
        <f t="shared" si="81"/>
        <v>42209.567824074074</v>
      </c>
      <c r="R1763">
        <f t="shared" si="82"/>
        <v>155</v>
      </c>
      <c r="S1763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8337</v>
      </c>
      <c r="P1764" t="s">
        <v>8338</v>
      </c>
      <c r="Q1764" s="10">
        <f t="shared" si="81"/>
        <v>42410.982002314813</v>
      </c>
      <c r="R1764">
        <f t="shared" si="82"/>
        <v>885</v>
      </c>
      <c r="S1764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8337</v>
      </c>
      <c r="P1765" t="s">
        <v>8338</v>
      </c>
      <c r="Q1765" s="10">
        <f t="shared" si="81"/>
        <v>42636.868518518517</v>
      </c>
      <c r="R1765">
        <f t="shared" si="82"/>
        <v>102</v>
      </c>
      <c r="S1765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8337</v>
      </c>
      <c r="P1766" t="s">
        <v>8338</v>
      </c>
      <c r="Q1766" s="10">
        <f t="shared" si="81"/>
        <v>41825.485868055555</v>
      </c>
      <c r="R1766">
        <f t="shared" si="82"/>
        <v>20</v>
      </c>
      <c r="S1766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8337</v>
      </c>
      <c r="P1767" t="s">
        <v>8338</v>
      </c>
      <c r="Q1767" s="10">
        <f t="shared" si="81"/>
        <v>41834.980462962965</v>
      </c>
      <c r="R1767">
        <f t="shared" si="82"/>
        <v>59</v>
      </c>
      <c r="S1767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8337</v>
      </c>
      <c r="P1768" t="s">
        <v>8338</v>
      </c>
      <c r="Q1768" s="10">
        <f t="shared" si="81"/>
        <v>41855.859814814816</v>
      </c>
      <c r="R1768">
        <f t="shared" si="82"/>
        <v>0</v>
      </c>
      <c r="S1768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8337</v>
      </c>
      <c r="P1769" t="s">
        <v>8338</v>
      </c>
      <c r="Q1769" s="10">
        <f t="shared" si="81"/>
        <v>41824.658379629633</v>
      </c>
      <c r="R1769">
        <f t="shared" si="82"/>
        <v>46</v>
      </c>
      <c r="S1769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8337</v>
      </c>
      <c r="P1770" t="s">
        <v>8338</v>
      </c>
      <c r="Q1770" s="10">
        <f t="shared" si="81"/>
        <v>41849.560694444444</v>
      </c>
      <c r="R1770">
        <f t="shared" si="82"/>
        <v>4</v>
      </c>
      <c r="S1770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8337</v>
      </c>
      <c r="P1771" t="s">
        <v>8338</v>
      </c>
      <c r="Q1771" s="10">
        <f t="shared" si="81"/>
        <v>41987.818969907406</v>
      </c>
      <c r="R1771">
        <f t="shared" si="82"/>
        <v>3</v>
      </c>
      <c r="S1771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8337</v>
      </c>
      <c r="P1772" t="s">
        <v>8338</v>
      </c>
      <c r="Q1772" s="10">
        <f t="shared" si="81"/>
        <v>41891.780023148152</v>
      </c>
      <c r="R1772">
        <f t="shared" si="82"/>
        <v>57</v>
      </c>
      <c r="S1772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8337</v>
      </c>
      <c r="P1773" t="s">
        <v>8338</v>
      </c>
      <c r="Q1773" s="10">
        <f t="shared" si="81"/>
        <v>41905.979629629634</v>
      </c>
      <c r="R1773">
        <f t="shared" si="82"/>
        <v>21</v>
      </c>
      <c r="S1773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8337</v>
      </c>
      <c r="P1774" t="s">
        <v>8338</v>
      </c>
      <c r="Q1774" s="10">
        <f t="shared" si="81"/>
        <v>41766.718009259261</v>
      </c>
      <c r="R1774">
        <f t="shared" si="82"/>
        <v>16</v>
      </c>
      <c r="S1774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8337</v>
      </c>
      <c r="P1775" t="s">
        <v>8338</v>
      </c>
      <c r="Q1775" s="10">
        <f t="shared" si="81"/>
        <v>41978.760393518518</v>
      </c>
      <c r="R1775">
        <f t="shared" si="82"/>
        <v>6</v>
      </c>
      <c r="S1775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8337</v>
      </c>
      <c r="P1776" t="s">
        <v>8338</v>
      </c>
      <c r="Q1776" s="10">
        <f t="shared" si="81"/>
        <v>41930.218657407408</v>
      </c>
      <c r="R1776">
        <f t="shared" si="82"/>
        <v>46</v>
      </c>
      <c r="S1776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8337</v>
      </c>
      <c r="P1777" t="s">
        <v>8338</v>
      </c>
      <c r="Q1777" s="10">
        <f t="shared" si="81"/>
        <v>41891.976388888892</v>
      </c>
      <c r="R1777">
        <f t="shared" si="82"/>
        <v>65</v>
      </c>
      <c r="S1777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8337</v>
      </c>
      <c r="P1778" t="s">
        <v>8338</v>
      </c>
      <c r="Q1778" s="10">
        <f t="shared" si="81"/>
        <v>41905.95684027778</v>
      </c>
      <c r="R1778">
        <f t="shared" si="82"/>
        <v>7</v>
      </c>
      <c r="S1778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8337</v>
      </c>
      <c r="P1779" t="s">
        <v>8338</v>
      </c>
      <c r="Q1779" s="10">
        <f t="shared" si="81"/>
        <v>42025.357094907406</v>
      </c>
      <c r="R1779">
        <f t="shared" si="82"/>
        <v>14</v>
      </c>
      <c r="S1779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8337</v>
      </c>
      <c r="P1780" t="s">
        <v>8338</v>
      </c>
      <c r="Q1780" s="10">
        <f t="shared" si="81"/>
        <v>42045.86336805555</v>
      </c>
      <c r="R1780">
        <f t="shared" si="82"/>
        <v>2</v>
      </c>
      <c r="S1780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8337</v>
      </c>
      <c r="P1781" t="s">
        <v>8338</v>
      </c>
      <c r="Q1781" s="10">
        <f t="shared" si="81"/>
        <v>42585.691898148143</v>
      </c>
      <c r="R1781">
        <f t="shared" si="82"/>
        <v>36</v>
      </c>
      <c r="S1781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8337</v>
      </c>
      <c r="P1782" t="s">
        <v>8338</v>
      </c>
      <c r="Q1782" s="10">
        <f t="shared" si="81"/>
        <v>42493.600810185191</v>
      </c>
      <c r="R1782">
        <f t="shared" si="82"/>
        <v>40</v>
      </c>
      <c r="S1782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8337</v>
      </c>
      <c r="P1783" t="s">
        <v>8338</v>
      </c>
      <c r="Q1783" s="10">
        <f t="shared" si="81"/>
        <v>42597.617418981477</v>
      </c>
      <c r="R1783">
        <f t="shared" si="82"/>
        <v>26</v>
      </c>
      <c r="S1783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8337</v>
      </c>
      <c r="P1784" t="s">
        <v>8338</v>
      </c>
      <c r="Q1784" s="10">
        <f t="shared" si="81"/>
        <v>42388.575104166666</v>
      </c>
      <c r="R1784">
        <f t="shared" si="82"/>
        <v>15</v>
      </c>
      <c r="S1784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8337</v>
      </c>
      <c r="P1785" t="s">
        <v>8338</v>
      </c>
      <c r="Q1785" s="10">
        <f t="shared" si="81"/>
        <v>42115.949976851851</v>
      </c>
      <c r="R1785">
        <f t="shared" si="82"/>
        <v>24</v>
      </c>
      <c r="S1785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8337</v>
      </c>
      <c r="P1786" t="s">
        <v>8338</v>
      </c>
      <c r="Q1786" s="10">
        <f t="shared" si="81"/>
        <v>42003.655555555553</v>
      </c>
      <c r="R1786">
        <f t="shared" si="82"/>
        <v>40</v>
      </c>
      <c r="S1786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8337</v>
      </c>
      <c r="P1787" t="s">
        <v>8338</v>
      </c>
      <c r="Q1787" s="10">
        <f t="shared" si="81"/>
        <v>41897.134895833333</v>
      </c>
      <c r="R1787">
        <f t="shared" si="82"/>
        <v>20</v>
      </c>
      <c r="S1787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8337</v>
      </c>
      <c r="P1788" t="s">
        <v>8338</v>
      </c>
      <c r="Q1788" s="10">
        <f t="shared" si="81"/>
        <v>41958.550659722227</v>
      </c>
      <c r="R1788">
        <f t="shared" si="82"/>
        <v>48</v>
      </c>
      <c r="S1788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8337</v>
      </c>
      <c r="P1789" t="s">
        <v>8338</v>
      </c>
      <c r="Q1789" s="10">
        <f t="shared" si="81"/>
        <v>42068.65552083333</v>
      </c>
      <c r="R1789">
        <f t="shared" si="82"/>
        <v>15</v>
      </c>
      <c r="S1789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8337</v>
      </c>
      <c r="P1790" t="s">
        <v>8338</v>
      </c>
      <c r="Q1790" s="10">
        <f t="shared" si="81"/>
        <v>41913.94840277778</v>
      </c>
      <c r="R1790">
        <f t="shared" si="82"/>
        <v>1</v>
      </c>
      <c r="S1790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8337</v>
      </c>
      <c r="P1791" t="s">
        <v>8338</v>
      </c>
      <c r="Q1791" s="10">
        <f t="shared" si="81"/>
        <v>41956.250034722223</v>
      </c>
      <c r="R1791">
        <f t="shared" si="82"/>
        <v>1</v>
      </c>
      <c r="S1791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8337</v>
      </c>
      <c r="P1792" t="s">
        <v>8338</v>
      </c>
      <c r="Q1792" s="10">
        <f t="shared" si="81"/>
        <v>42010.674513888895</v>
      </c>
      <c r="R1792">
        <f t="shared" si="82"/>
        <v>5</v>
      </c>
      <c r="S1792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8337</v>
      </c>
      <c r="P1793" t="s">
        <v>8338</v>
      </c>
      <c r="Q1793" s="10">
        <f t="shared" si="81"/>
        <v>41973.740335648152</v>
      </c>
      <c r="R1793">
        <f t="shared" si="82"/>
        <v>4</v>
      </c>
      <c r="S1793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8337</v>
      </c>
      <c r="P1794" t="s">
        <v>8338</v>
      </c>
      <c r="Q1794" s="10">
        <f t="shared" ref="Q1794:Q1857" si="84">(((J1794/60)/60)/24)+DATE(1970,1,1)</f>
        <v>42189.031041666662</v>
      </c>
      <c r="R1794">
        <f t="shared" ref="R1794:R1857" si="85">ROUND(E1794/D1794*100,0)</f>
        <v>61</v>
      </c>
      <c r="S1794">
        <f t="shared" ref="S1794:S1857" si="86">YEAR(Q1794)</f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8337</v>
      </c>
      <c r="P1795" t="s">
        <v>8338</v>
      </c>
      <c r="Q1795" s="10">
        <f t="shared" si="84"/>
        <v>41940.89166666667</v>
      </c>
      <c r="R1795">
        <f t="shared" si="85"/>
        <v>1</v>
      </c>
      <c r="S1795">
        <f t="shared" si="86"/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8337</v>
      </c>
      <c r="P1796" t="s">
        <v>8338</v>
      </c>
      <c r="Q1796" s="10">
        <f t="shared" si="84"/>
        <v>42011.551180555558</v>
      </c>
      <c r="R1796">
        <f t="shared" si="85"/>
        <v>11</v>
      </c>
      <c r="S1796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8337</v>
      </c>
      <c r="P1797" t="s">
        <v>8338</v>
      </c>
      <c r="Q1797" s="10">
        <f t="shared" si="84"/>
        <v>42628.288668981477</v>
      </c>
      <c r="R1797">
        <f t="shared" si="85"/>
        <v>39</v>
      </c>
      <c r="S1797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8337</v>
      </c>
      <c r="P1798" t="s">
        <v>8338</v>
      </c>
      <c r="Q1798" s="10">
        <f t="shared" si="84"/>
        <v>42515.439421296294</v>
      </c>
      <c r="R1798">
        <f t="shared" si="85"/>
        <v>22</v>
      </c>
      <c r="S1798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8337</v>
      </c>
      <c r="P1799" t="s">
        <v>8338</v>
      </c>
      <c r="Q1799" s="10">
        <f t="shared" si="84"/>
        <v>42689.56931712963</v>
      </c>
      <c r="R1799">
        <f t="shared" si="85"/>
        <v>68</v>
      </c>
      <c r="S1799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8337</v>
      </c>
      <c r="P1800" t="s">
        <v>8338</v>
      </c>
      <c r="Q1800" s="10">
        <f t="shared" si="84"/>
        <v>42344.32677083333</v>
      </c>
      <c r="R1800">
        <f t="shared" si="85"/>
        <v>14</v>
      </c>
      <c r="S1800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8337</v>
      </c>
      <c r="P1801" t="s">
        <v>8338</v>
      </c>
      <c r="Q1801" s="10">
        <f t="shared" si="84"/>
        <v>41934.842685185184</v>
      </c>
      <c r="R1801">
        <f t="shared" si="85"/>
        <v>2</v>
      </c>
      <c r="S1801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8337</v>
      </c>
      <c r="P1802" t="s">
        <v>8338</v>
      </c>
      <c r="Q1802" s="10">
        <f t="shared" si="84"/>
        <v>42623.606134259258</v>
      </c>
      <c r="R1802">
        <f t="shared" si="85"/>
        <v>20</v>
      </c>
      <c r="S1802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8337</v>
      </c>
      <c r="P1803" t="s">
        <v>8338</v>
      </c>
      <c r="Q1803" s="10">
        <f t="shared" si="84"/>
        <v>42321.660509259258</v>
      </c>
      <c r="R1803">
        <f t="shared" si="85"/>
        <v>14</v>
      </c>
      <c r="S1803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8337</v>
      </c>
      <c r="P1804" t="s">
        <v>8338</v>
      </c>
      <c r="Q1804" s="10">
        <f t="shared" si="84"/>
        <v>42159.47256944445</v>
      </c>
      <c r="R1804">
        <f t="shared" si="85"/>
        <v>48</v>
      </c>
      <c r="S1804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8337</v>
      </c>
      <c r="P1805" t="s">
        <v>8338</v>
      </c>
      <c r="Q1805" s="10">
        <f t="shared" si="84"/>
        <v>42018.071550925932</v>
      </c>
      <c r="R1805">
        <f t="shared" si="85"/>
        <v>31</v>
      </c>
      <c r="S1805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8337</v>
      </c>
      <c r="P1806" t="s">
        <v>8338</v>
      </c>
      <c r="Q1806" s="10">
        <f t="shared" si="84"/>
        <v>42282.678287037037</v>
      </c>
      <c r="R1806">
        <f t="shared" si="85"/>
        <v>35</v>
      </c>
      <c r="S1806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8337</v>
      </c>
      <c r="P1807" t="s">
        <v>8338</v>
      </c>
      <c r="Q1807" s="10">
        <f t="shared" si="84"/>
        <v>42247.803912037038</v>
      </c>
      <c r="R1807">
        <f t="shared" si="85"/>
        <v>36</v>
      </c>
      <c r="S1807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8337</v>
      </c>
      <c r="P1808" t="s">
        <v>8338</v>
      </c>
      <c r="Q1808" s="10">
        <f t="shared" si="84"/>
        <v>41877.638298611113</v>
      </c>
      <c r="R1808">
        <f t="shared" si="85"/>
        <v>3</v>
      </c>
      <c r="S1808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8337</v>
      </c>
      <c r="P1809" t="s">
        <v>8338</v>
      </c>
      <c r="Q1809" s="10">
        <f t="shared" si="84"/>
        <v>41880.068437499998</v>
      </c>
      <c r="R1809">
        <f t="shared" si="85"/>
        <v>11</v>
      </c>
      <c r="S1809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8337</v>
      </c>
      <c r="P1810" t="s">
        <v>8338</v>
      </c>
      <c r="Q1810" s="10">
        <f t="shared" si="84"/>
        <v>42742.680902777778</v>
      </c>
      <c r="R1810">
        <f t="shared" si="85"/>
        <v>41</v>
      </c>
      <c r="S1810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8337</v>
      </c>
      <c r="P1811" t="s">
        <v>8338</v>
      </c>
      <c r="Q1811" s="10">
        <f t="shared" si="84"/>
        <v>42029.907858796301</v>
      </c>
      <c r="R1811">
        <f t="shared" si="85"/>
        <v>11</v>
      </c>
      <c r="S1811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8337</v>
      </c>
      <c r="P1812" t="s">
        <v>8338</v>
      </c>
      <c r="Q1812" s="10">
        <f t="shared" si="84"/>
        <v>41860.91002314815</v>
      </c>
      <c r="R1812">
        <f t="shared" si="85"/>
        <v>3</v>
      </c>
      <c r="S1812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8337</v>
      </c>
      <c r="P1813" t="s">
        <v>8338</v>
      </c>
      <c r="Q1813" s="10">
        <f t="shared" si="84"/>
        <v>41876.433680555558</v>
      </c>
      <c r="R1813">
        <f t="shared" si="85"/>
        <v>0</v>
      </c>
      <c r="S1813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8337</v>
      </c>
      <c r="P1814" t="s">
        <v>8338</v>
      </c>
      <c r="Q1814" s="10">
        <f t="shared" si="84"/>
        <v>42524.318703703699</v>
      </c>
      <c r="R1814">
        <f t="shared" si="85"/>
        <v>13</v>
      </c>
      <c r="S1814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8337</v>
      </c>
      <c r="P1815" t="s">
        <v>8338</v>
      </c>
      <c r="Q1815" s="10">
        <f t="shared" si="84"/>
        <v>41829.889027777775</v>
      </c>
      <c r="R1815">
        <f t="shared" si="85"/>
        <v>0</v>
      </c>
      <c r="S1815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8337</v>
      </c>
      <c r="P1816" t="s">
        <v>8338</v>
      </c>
      <c r="Q1816" s="10">
        <f t="shared" si="84"/>
        <v>42033.314074074078</v>
      </c>
      <c r="R1816">
        <f t="shared" si="85"/>
        <v>49</v>
      </c>
      <c r="S1816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8337</v>
      </c>
      <c r="P1817" t="s">
        <v>8338</v>
      </c>
      <c r="Q1817" s="10">
        <f t="shared" si="84"/>
        <v>42172.906678240746</v>
      </c>
      <c r="R1817">
        <f t="shared" si="85"/>
        <v>0</v>
      </c>
      <c r="S1817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8337</v>
      </c>
      <c r="P1818" t="s">
        <v>8338</v>
      </c>
      <c r="Q1818" s="10">
        <f t="shared" si="84"/>
        <v>42548.876192129625</v>
      </c>
      <c r="R1818">
        <f t="shared" si="85"/>
        <v>2</v>
      </c>
      <c r="S1818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8337</v>
      </c>
      <c r="P1819" t="s">
        <v>8338</v>
      </c>
      <c r="Q1819" s="10">
        <f t="shared" si="84"/>
        <v>42705.662118055552</v>
      </c>
      <c r="R1819">
        <f t="shared" si="85"/>
        <v>52</v>
      </c>
      <c r="S1819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8337</v>
      </c>
      <c r="P1820" t="s">
        <v>8338</v>
      </c>
      <c r="Q1820" s="10">
        <f t="shared" si="84"/>
        <v>42067.234375</v>
      </c>
      <c r="R1820">
        <f t="shared" si="85"/>
        <v>0</v>
      </c>
      <c r="S1820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8337</v>
      </c>
      <c r="P1821" t="s">
        <v>8338</v>
      </c>
      <c r="Q1821" s="10">
        <f t="shared" si="84"/>
        <v>41820.752268518518</v>
      </c>
      <c r="R1821">
        <f t="shared" si="85"/>
        <v>2</v>
      </c>
      <c r="S1821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8337</v>
      </c>
      <c r="P1822" t="s">
        <v>8338</v>
      </c>
      <c r="Q1822" s="10">
        <f t="shared" si="84"/>
        <v>42065.084375000006</v>
      </c>
      <c r="R1822">
        <f t="shared" si="85"/>
        <v>7</v>
      </c>
      <c r="S1822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8324</v>
      </c>
      <c r="P1823" t="s">
        <v>8325</v>
      </c>
      <c r="Q1823" s="10">
        <f t="shared" si="84"/>
        <v>40926.319062499999</v>
      </c>
      <c r="R1823">
        <f t="shared" si="85"/>
        <v>135</v>
      </c>
      <c r="S1823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8324</v>
      </c>
      <c r="P1824" t="s">
        <v>8325</v>
      </c>
      <c r="Q1824" s="10">
        <f t="shared" si="84"/>
        <v>41634.797013888885</v>
      </c>
      <c r="R1824">
        <f t="shared" si="85"/>
        <v>100</v>
      </c>
      <c r="S1824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8324</v>
      </c>
      <c r="P1825" t="s">
        <v>8325</v>
      </c>
      <c r="Q1825" s="10">
        <f t="shared" si="84"/>
        <v>41176.684907407405</v>
      </c>
      <c r="R1825">
        <f t="shared" si="85"/>
        <v>116</v>
      </c>
      <c r="S1825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8324</v>
      </c>
      <c r="P1826" t="s">
        <v>8325</v>
      </c>
      <c r="Q1826" s="10">
        <f t="shared" si="84"/>
        <v>41626.916284722225</v>
      </c>
      <c r="R1826">
        <f t="shared" si="85"/>
        <v>100</v>
      </c>
      <c r="S1826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8324</v>
      </c>
      <c r="P1827" t="s">
        <v>8325</v>
      </c>
      <c r="Q1827" s="10">
        <f t="shared" si="84"/>
        <v>41443.83452546296</v>
      </c>
      <c r="R1827">
        <f t="shared" si="85"/>
        <v>105</v>
      </c>
      <c r="S1827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8324</v>
      </c>
      <c r="P1828" t="s">
        <v>8325</v>
      </c>
      <c r="Q1828" s="10">
        <f t="shared" si="84"/>
        <v>41657.923807870371</v>
      </c>
      <c r="R1828">
        <f t="shared" si="85"/>
        <v>101</v>
      </c>
      <c r="S1828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8324</v>
      </c>
      <c r="P1829" t="s">
        <v>8325</v>
      </c>
      <c r="Q1829" s="10">
        <f t="shared" si="84"/>
        <v>40555.325937499998</v>
      </c>
      <c r="R1829">
        <f t="shared" si="85"/>
        <v>101</v>
      </c>
      <c r="S1829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8324</v>
      </c>
      <c r="P1830" t="s">
        <v>8325</v>
      </c>
      <c r="Q1830" s="10">
        <f t="shared" si="84"/>
        <v>41736.899652777778</v>
      </c>
      <c r="R1830">
        <f t="shared" si="85"/>
        <v>100</v>
      </c>
      <c r="S1830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8324</v>
      </c>
      <c r="P1831" t="s">
        <v>8325</v>
      </c>
      <c r="Q1831" s="10">
        <f t="shared" si="84"/>
        <v>40516.087627314817</v>
      </c>
      <c r="R1831">
        <f t="shared" si="85"/>
        <v>167</v>
      </c>
      <c r="S1831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8324</v>
      </c>
      <c r="P1832" t="s">
        <v>8325</v>
      </c>
      <c r="Q1832" s="10">
        <f t="shared" si="84"/>
        <v>41664.684108796297</v>
      </c>
      <c r="R1832">
        <f t="shared" si="85"/>
        <v>102</v>
      </c>
      <c r="S1832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8324</v>
      </c>
      <c r="P1833" t="s">
        <v>8325</v>
      </c>
      <c r="Q1833" s="10">
        <f t="shared" si="84"/>
        <v>41026.996099537035</v>
      </c>
      <c r="R1833">
        <f t="shared" si="85"/>
        <v>103</v>
      </c>
      <c r="S1833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8324</v>
      </c>
      <c r="P1834" t="s">
        <v>8325</v>
      </c>
      <c r="Q1834" s="10">
        <f t="shared" si="84"/>
        <v>40576.539664351854</v>
      </c>
      <c r="R1834">
        <f t="shared" si="85"/>
        <v>143</v>
      </c>
      <c r="S1834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8324</v>
      </c>
      <c r="P1835" t="s">
        <v>8325</v>
      </c>
      <c r="Q1835" s="10">
        <f t="shared" si="84"/>
        <v>41303.044016203705</v>
      </c>
      <c r="R1835">
        <f t="shared" si="85"/>
        <v>263</v>
      </c>
      <c r="S1835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8324</v>
      </c>
      <c r="P1836" t="s">
        <v>8325</v>
      </c>
      <c r="Q1836" s="10">
        <f t="shared" si="84"/>
        <v>41988.964062500003</v>
      </c>
      <c r="R1836">
        <f t="shared" si="85"/>
        <v>118</v>
      </c>
      <c r="S1836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8324</v>
      </c>
      <c r="P1837" t="s">
        <v>8325</v>
      </c>
      <c r="Q1837" s="10">
        <f t="shared" si="84"/>
        <v>42430.702210648145</v>
      </c>
      <c r="R1837">
        <f t="shared" si="85"/>
        <v>104</v>
      </c>
      <c r="S1837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8324</v>
      </c>
      <c r="P1838" t="s">
        <v>8325</v>
      </c>
      <c r="Q1838" s="10">
        <f t="shared" si="84"/>
        <v>41305.809363425928</v>
      </c>
      <c r="R1838">
        <f t="shared" si="85"/>
        <v>200</v>
      </c>
      <c r="S1838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8324</v>
      </c>
      <c r="P1839" t="s">
        <v>8325</v>
      </c>
      <c r="Q1839" s="10">
        <f t="shared" si="84"/>
        <v>40926.047858796301</v>
      </c>
      <c r="R1839">
        <f t="shared" si="85"/>
        <v>307</v>
      </c>
      <c r="S1839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8324</v>
      </c>
      <c r="P1840" t="s">
        <v>8325</v>
      </c>
      <c r="Q1840" s="10">
        <f t="shared" si="84"/>
        <v>40788.786539351851</v>
      </c>
      <c r="R1840">
        <f t="shared" si="85"/>
        <v>100</v>
      </c>
      <c r="S1840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8324</v>
      </c>
      <c r="P1841" t="s">
        <v>8325</v>
      </c>
      <c r="Q1841" s="10">
        <f t="shared" si="84"/>
        <v>42614.722013888888</v>
      </c>
      <c r="R1841">
        <f t="shared" si="85"/>
        <v>205</v>
      </c>
      <c r="S1841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8324</v>
      </c>
      <c r="P1842" t="s">
        <v>8325</v>
      </c>
      <c r="Q1842" s="10">
        <f t="shared" si="84"/>
        <v>41382.096180555556</v>
      </c>
      <c r="R1842">
        <f t="shared" si="85"/>
        <v>109</v>
      </c>
      <c r="S1842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8324</v>
      </c>
      <c r="P1843" t="s">
        <v>8325</v>
      </c>
      <c r="Q1843" s="10">
        <f t="shared" si="84"/>
        <v>41745.84542824074</v>
      </c>
      <c r="R1843">
        <f t="shared" si="85"/>
        <v>102</v>
      </c>
      <c r="S1843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8324</v>
      </c>
      <c r="P1844" t="s">
        <v>8325</v>
      </c>
      <c r="Q1844" s="10">
        <f t="shared" si="84"/>
        <v>42031.631724537037</v>
      </c>
      <c r="R1844">
        <f t="shared" si="85"/>
        <v>125</v>
      </c>
      <c r="S1844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8324</v>
      </c>
      <c r="P1845" t="s">
        <v>8325</v>
      </c>
      <c r="Q1845" s="10">
        <f t="shared" si="84"/>
        <v>40564.994837962964</v>
      </c>
      <c r="R1845">
        <f t="shared" si="85"/>
        <v>124</v>
      </c>
      <c r="S1845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8324</v>
      </c>
      <c r="P1846" t="s">
        <v>8325</v>
      </c>
      <c r="Q1846" s="10">
        <f t="shared" si="84"/>
        <v>40666.973541666666</v>
      </c>
      <c r="R1846">
        <f t="shared" si="85"/>
        <v>101</v>
      </c>
      <c r="S1846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8324</v>
      </c>
      <c r="P1847" t="s">
        <v>8325</v>
      </c>
      <c r="Q1847" s="10">
        <f t="shared" si="84"/>
        <v>42523.333310185189</v>
      </c>
      <c r="R1847">
        <f t="shared" si="85"/>
        <v>100</v>
      </c>
      <c r="S1847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8324</v>
      </c>
      <c r="P1848" t="s">
        <v>8325</v>
      </c>
      <c r="Q1848" s="10">
        <f t="shared" si="84"/>
        <v>41228.650196759263</v>
      </c>
      <c r="R1848">
        <f t="shared" si="85"/>
        <v>138</v>
      </c>
      <c r="S1848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8324</v>
      </c>
      <c r="P1849" t="s">
        <v>8325</v>
      </c>
      <c r="Q1849" s="10">
        <f t="shared" si="84"/>
        <v>42094.236481481479</v>
      </c>
      <c r="R1849">
        <f t="shared" si="85"/>
        <v>121</v>
      </c>
      <c r="S1849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8324</v>
      </c>
      <c r="P1850" t="s">
        <v>8325</v>
      </c>
      <c r="Q1850" s="10">
        <f t="shared" si="84"/>
        <v>40691.788055555553</v>
      </c>
      <c r="R1850">
        <f t="shared" si="85"/>
        <v>107</v>
      </c>
      <c r="S1850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8324</v>
      </c>
      <c r="P1851" t="s">
        <v>8325</v>
      </c>
      <c r="Q1851" s="10">
        <f t="shared" si="84"/>
        <v>41169.845590277779</v>
      </c>
      <c r="R1851">
        <f t="shared" si="85"/>
        <v>100</v>
      </c>
      <c r="S1851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8324</v>
      </c>
      <c r="P1852" t="s">
        <v>8325</v>
      </c>
      <c r="Q1852" s="10">
        <f t="shared" si="84"/>
        <v>41800.959490740745</v>
      </c>
      <c r="R1852">
        <f t="shared" si="85"/>
        <v>102</v>
      </c>
      <c r="S1852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8324</v>
      </c>
      <c r="P1853" t="s">
        <v>8325</v>
      </c>
      <c r="Q1853" s="10">
        <f t="shared" si="84"/>
        <v>41827.906689814816</v>
      </c>
      <c r="R1853">
        <f t="shared" si="85"/>
        <v>100</v>
      </c>
      <c r="S1853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8324</v>
      </c>
      <c r="P1854" t="s">
        <v>8325</v>
      </c>
      <c r="Q1854" s="10">
        <f t="shared" si="84"/>
        <v>42081.77143518519</v>
      </c>
      <c r="R1854">
        <f t="shared" si="85"/>
        <v>117</v>
      </c>
      <c r="S1854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8324</v>
      </c>
      <c r="P1855" t="s">
        <v>8325</v>
      </c>
      <c r="Q1855" s="10">
        <f t="shared" si="84"/>
        <v>41177.060381944444</v>
      </c>
      <c r="R1855">
        <f t="shared" si="85"/>
        <v>102</v>
      </c>
      <c r="S1855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8324</v>
      </c>
      <c r="P1856" t="s">
        <v>8325</v>
      </c>
      <c r="Q1856" s="10">
        <f t="shared" si="84"/>
        <v>41388.021261574075</v>
      </c>
      <c r="R1856">
        <f t="shared" si="85"/>
        <v>102</v>
      </c>
      <c r="S1856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8324</v>
      </c>
      <c r="P1857" t="s">
        <v>8325</v>
      </c>
      <c r="Q1857" s="10">
        <f t="shared" si="84"/>
        <v>41600.538657407407</v>
      </c>
      <c r="R1857">
        <f t="shared" si="85"/>
        <v>154</v>
      </c>
      <c r="S1857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8324</v>
      </c>
      <c r="P1858" t="s">
        <v>8325</v>
      </c>
      <c r="Q1858" s="10">
        <f t="shared" ref="Q1858:Q1921" si="87">(((J1858/60)/60)/24)+DATE(1970,1,1)</f>
        <v>41817.854999999996</v>
      </c>
      <c r="R1858">
        <f t="shared" ref="R1858:R1921" si="88">ROUND(E1858/D1858*100,0)</f>
        <v>101</v>
      </c>
      <c r="S1858">
        <f t="shared" ref="S1858:S1921" si="89">YEAR(Q1858)</f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8324</v>
      </c>
      <c r="P1859" t="s">
        <v>8325</v>
      </c>
      <c r="Q1859" s="10">
        <f t="shared" si="87"/>
        <v>41864.76866898148</v>
      </c>
      <c r="R1859">
        <f t="shared" si="88"/>
        <v>100</v>
      </c>
      <c r="S1859">
        <f t="shared" si="89"/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8324</v>
      </c>
      <c r="P1860" t="s">
        <v>8325</v>
      </c>
      <c r="Q1860" s="10">
        <f t="shared" si="87"/>
        <v>40833.200474537036</v>
      </c>
      <c r="R1860">
        <f t="shared" si="88"/>
        <v>109</v>
      </c>
      <c r="S1860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8324</v>
      </c>
      <c r="P1861" t="s">
        <v>8325</v>
      </c>
      <c r="Q1861" s="10">
        <f t="shared" si="87"/>
        <v>40778.770011574074</v>
      </c>
      <c r="R1861">
        <f t="shared" si="88"/>
        <v>132</v>
      </c>
      <c r="S1861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8324</v>
      </c>
      <c r="P1862" t="s">
        <v>8325</v>
      </c>
      <c r="Q1862" s="10">
        <f t="shared" si="87"/>
        <v>41655.709305555552</v>
      </c>
      <c r="R1862">
        <f t="shared" si="88"/>
        <v>133</v>
      </c>
      <c r="S1862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8332</v>
      </c>
      <c r="P1863" t="s">
        <v>8334</v>
      </c>
      <c r="Q1863" s="10">
        <f t="shared" si="87"/>
        <v>42000.300243055557</v>
      </c>
      <c r="R1863">
        <f t="shared" si="88"/>
        <v>0</v>
      </c>
      <c r="S1863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8332</v>
      </c>
      <c r="P1864" t="s">
        <v>8334</v>
      </c>
      <c r="Q1864" s="10">
        <f t="shared" si="87"/>
        <v>42755.492754629624</v>
      </c>
      <c r="R1864">
        <f t="shared" si="88"/>
        <v>8</v>
      </c>
      <c r="S1864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8332</v>
      </c>
      <c r="P1865" t="s">
        <v>8334</v>
      </c>
      <c r="Q1865" s="10">
        <f t="shared" si="87"/>
        <v>41772.797280092593</v>
      </c>
      <c r="R1865">
        <f t="shared" si="88"/>
        <v>0</v>
      </c>
      <c r="S1865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8332</v>
      </c>
      <c r="P1866" t="s">
        <v>8334</v>
      </c>
      <c r="Q1866" s="10">
        <f t="shared" si="87"/>
        <v>41733.716435185182</v>
      </c>
      <c r="R1866">
        <f t="shared" si="88"/>
        <v>43</v>
      </c>
      <c r="S1866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8332</v>
      </c>
      <c r="P1867" t="s">
        <v>8334</v>
      </c>
      <c r="Q1867" s="10">
        <f t="shared" si="87"/>
        <v>42645.367442129631</v>
      </c>
      <c r="R1867">
        <f t="shared" si="88"/>
        <v>0</v>
      </c>
      <c r="S1867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8332</v>
      </c>
      <c r="P1868" t="s">
        <v>8334</v>
      </c>
      <c r="Q1868" s="10">
        <f t="shared" si="87"/>
        <v>42742.246493055558</v>
      </c>
      <c r="R1868">
        <f t="shared" si="88"/>
        <v>1</v>
      </c>
      <c r="S1868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8332</v>
      </c>
      <c r="P1869" t="s">
        <v>8334</v>
      </c>
      <c r="Q1869" s="10">
        <f t="shared" si="87"/>
        <v>42649.924907407403</v>
      </c>
      <c r="R1869">
        <f t="shared" si="88"/>
        <v>0</v>
      </c>
      <c r="S1869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8332</v>
      </c>
      <c r="P1870" t="s">
        <v>8334</v>
      </c>
      <c r="Q1870" s="10">
        <f t="shared" si="87"/>
        <v>42328.779224537036</v>
      </c>
      <c r="R1870">
        <f t="shared" si="88"/>
        <v>5</v>
      </c>
      <c r="S1870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8332</v>
      </c>
      <c r="P1871" t="s">
        <v>8334</v>
      </c>
      <c r="Q1871" s="10">
        <f t="shared" si="87"/>
        <v>42709.002881944441</v>
      </c>
      <c r="R1871">
        <f t="shared" si="88"/>
        <v>0</v>
      </c>
      <c r="S1871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8332</v>
      </c>
      <c r="P1872" t="s">
        <v>8334</v>
      </c>
      <c r="Q1872" s="10">
        <f t="shared" si="87"/>
        <v>42371.355729166666</v>
      </c>
      <c r="R1872">
        <f t="shared" si="88"/>
        <v>10</v>
      </c>
      <c r="S1872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8332</v>
      </c>
      <c r="P1873" t="s">
        <v>8334</v>
      </c>
      <c r="Q1873" s="10">
        <f t="shared" si="87"/>
        <v>41923.783576388887</v>
      </c>
      <c r="R1873">
        <f t="shared" si="88"/>
        <v>72</v>
      </c>
      <c r="S1873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8332</v>
      </c>
      <c r="P1874" t="s">
        <v>8334</v>
      </c>
      <c r="Q1874" s="10">
        <f t="shared" si="87"/>
        <v>42155.129652777774</v>
      </c>
      <c r="R1874">
        <f t="shared" si="88"/>
        <v>1</v>
      </c>
      <c r="S1874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8332</v>
      </c>
      <c r="P1875" t="s">
        <v>8334</v>
      </c>
      <c r="Q1875" s="10">
        <f t="shared" si="87"/>
        <v>42164.615856481483</v>
      </c>
      <c r="R1875">
        <f t="shared" si="88"/>
        <v>0</v>
      </c>
      <c r="S1875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8332</v>
      </c>
      <c r="P1876" t="s">
        <v>8334</v>
      </c>
      <c r="Q1876" s="10">
        <f t="shared" si="87"/>
        <v>42529.969131944439</v>
      </c>
      <c r="R1876">
        <f t="shared" si="88"/>
        <v>0</v>
      </c>
      <c r="S1876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8332</v>
      </c>
      <c r="P1877" t="s">
        <v>8334</v>
      </c>
      <c r="Q1877" s="10">
        <f t="shared" si="87"/>
        <v>42528.899398148147</v>
      </c>
      <c r="R1877">
        <f t="shared" si="88"/>
        <v>1</v>
      </c>
      <c r="S1877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8332</v>
      </c>
      <c r="P1878" t="s">
        <v>8334</v>
      </c>
      <c r="Q1878" s="10">
        <f t="shared" si="87"/>
        <v>41776.284780092588</v>
      </c>
      <c r="R1878">
        <f t="shared" si="88"/>
        <v>0</v>
      </c>
      <c r="S1878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8332</v>
      </c>
      <c r="P1879" t="s">
        <v>8334</v>
      </c>
      <c r="Q1879" s="10">
        <f t="shared" si="87"/>
        <v>42035.029224537036</v>
      </c>
      <c r="R1879">
        <f t="shared" si="88"/>
        <v>0</v>
      </c>
      <c r="S1879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8332</v>
      </c>
      <c r="P1880" t="s">
        <v>8334</v>
      </c>
      <c r="Q1880" s="10">
        <f t="shared" si="87"/>
        <v>41773.008738425924</v>
      </c>
      <c r="R1880">
        <f t="shared" si="88"/>
        <v>0</v>
      </c>
      <c r="S1880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8332</v>
      </c>
      <c r="P1881" t="s">
        <v>8334</v>
      </c>
      <c r="Q1881" s="10">
        <f t="shared" si="87"/>
        <v>42413.649641203709</v>
      </c>
      <c r="R1881">
        <f t="shared" si="88"/>
        <v>0</v>
      </c>
      <c r="S1881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8332</v>
      </c>
      <c r="P1882" t="s">
        <v>8334</v>
      </c>
      <c r="Q1882" s="10">
        <f t="shared" si="87"/>
        <v>42430.566898148143</v>
      </c>
      <c r="R1882">
        <f t="shared" si="88"/>
        <v>20</v>
      </c>
      <c r="S1882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8324</v>
      </c>
      <c r="P1883" t="s">
        <v>8328</v>
      </c>
      <c r="Q1883" s="10">
        <f t="shared" si="87"/>
        <v>42043.152650462958</v>
      </c>
      <c r="R1883">
        <f t="shared" si="88"/>
        <v>173</v>
      </c>
      <c r="S1883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8324</v>
      </c>
      <c r="P1884" t="s">
        <v>8328</v>
      </c>
      <c r="Q1884" s="10">
        <f t="shared" si="87"/>
        <v>41067.949212962965</v>
      </c>
      <c r="R1884">
        <f t="shared" si="88"/>
        <v>101</v>
      </c>
      <c r="S1884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8324</v>
      </c>
      <c r="P1885" t="s">
        <v>8328</v>
      </c>
      <c r="Q1885" s="10">
        <f t="shared" si="87"/>
        <v>40977.948009259257</v>
      </c>
      <c r="R1885">
        <f t="shared" si="88"/>
        <v>105</v>
      </c>
      <c r="S1885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8324</v>
      </c>
      <c r="P1886" t="s">
        <v>8328</v>
      </c>
      <c r="Q1886" s="10">
        <f t="shared" si="87"/>
        <v>41205.198321759257</v>
      </c>
      <c r="R1886">
        <f t="shared" si="88"/>
        <v>135</v>
      </c>
      <c r="S1886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8324</v>
      </c>
      <c r="P1887" t="s">
        <v>8328</v>
      </c>
      <c r="Q1887" s="10">
        <f t="shared" si="87"/>
        <v>41099.093865740739</v>
      </c>
      <c r="R1887">
        <f t="shared" si="88"/>
        <v>116</v>
      </c>
      <c r="S1887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8324</v>
      </c>
      <c r="P1888" t="s">
        <v>8328</v>
      </c>
      <c r="Q1888" s="10">
        <f t="shared" si="87"/>
        <v>41925.906689814816</v>
      </c>
      <c r="R1888">
        <f t="shared" si="88"/>
        <v>102</v>
      </c>
      <c r="S1888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8324</v>
      </c>
      <c r="P1889" t="s">
        <v>8328</v>
      </c>
      <c r="Q1889" s="10">
        <f t="shared" si="87"/>
        <v>42323.800138888888</v>
      </c>
      <c r="R1889">
        <f t="shared" si="88"/>
        <v>111</v>
      </c>
      <c r="S1889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8324</v>
      </c>
      <c r="P1890" t="s">
        <v>8328</v>
      </c>
      <c r="Q1890" s="10">
        <f t="shared" si="87"/>
        <v>40299.239953703705</v>
      </c>
      <c r="R1890">
        <f t="shared" si="88"/>
        <v>166</v>
      </c>
      <c r="S1890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8324</v>
      </c>
      <c r="P1891" t="s">
        <v>8328</v>
      </c>
      <c r="Q1891" s="10">
        <f t="shared" si="87"/>
        <v>41299.793356481481</v>
      </c>
      <c r="R1891">
        <f t="shared" si="88"/>
        <v>107</v>
      </c>
      <c r="S1891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8324</v>
      </c>
      <c r="P1892" t="s">
        <v>8328</v>
      </c>
      <c r="Q1892" s="10">
        <f t="shared" si="87"/>
        <v>41228.786203703705</v>
      </c>
      <c r="R1892">
        <f t="shared" si="88"/>
        <v>145</v>
      </c>
      <c r="S1892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8324</v>
      </c>
      <c r="P1893" t="s">
        <v>8328</v>
      </c>
      <c r="Q1893" s="10">
        <f t="shared" si="87"/>
        <v>40335.798078703701</v>
      </c>
      <c r="R1893">
        <f t="shared" si="88"/>
        <v>106</v>
      </c>
      <c r="S1893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8324</v>
      </c>
      <c r="P1894" t="s">
        <v>8328</v>
      </c>
      <c r="Q1894" s="10">
        <f t="shared" si="87"/>
        <v>40671.637511574074</v>
      </c>
      <c r="R1894">
        <f t="shared" si="88"/>
        <v>137</v>
      </c>
      <c r="S1894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8324</v>
      </c>
      <c r="P1895" t="s">
        <v>8328</v>
      </c>
      <c r="Q1895" s="10">
        <f t="shared" si="87"/>
        <v>40632.94195601852</v>
      </c>
      <c r="R1895">
        <f t="shared" si="88"/>
        <v>104</v>
      </c>
      <c r="S1895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8324</v>
      </c>
      <c r="P1896" t="s">
        <v>8328</v>
      </c>
      <c r="Q1896" s="10">
        <f t="shared" si="87"/>
        <v>40920.904895833337</v>
      </c>
      <c r="R1896">
        <f t="shared" si="88"/>
        <v>115</v>
      </c>
      <c r="S1896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8324</v>
      </c>
      <c r="P1897" t="s">
        <v>8328</v>
      </c>
      <c r="Q1897" s="10">
        <f t="shared" si="87"/>
        <v>42267.746782407412</v>
      </c>
      <c r="R1897">
        <f t="shared" si="88"/>
        <v>102</v>
      </c>
      <c r="S1897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8324</v>
      </c>
      <c r="P1898" t="s">
        <v>8328</v>
      </c>
      <c r="Q1898" s="10">
        <f t="shared" si="87"/>
        <v>40981.710243055553</v>
      </c>
      <c r="R1898">
        <f t="shared" si="88"/>
        <v>124</v>
      </c>
      <c r="S1898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8324</v>
      </c>
      <c r="P1899" t="s">
        <v>8328</v>
      </c>
      <c r="Q1899" s="10">
        <f t="shared" si="87"/>
        <v>41680.583402777782</v>
      </c>
      <c r="R1899">
        <f t="shared" si="88"/>
        <v>102</v>
      </c>
      <c r="S1899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8324</v>
      </c>
      <c r="P1900" t="s">
        <v>8328</v>
      </c>
      <c r="Q1900" s="10">
        <f t="shared" si="87"/>
        <v>42366.192974537036</v>
      </c>
      <c r="R1900">
        <f t="shared" si="88"/>
        <v>145</v>
      </c>
      <c r="S1900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8324</v>
      </c>
      <c r="P1901" t="s">
        <v>8328</v>
      </c>
      <c r="Q1901" s="10">
        <f t="shared" si="87"/>
        <v>42058.941736111112</v>
      </c>
      <c r="R1901">
        <f t="shared" si="88"/>
        <v>133</v>
      </c>
      <c r="S1901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8324</v>
      </c>
      <c r="P1902" t="s">
        <v>8328</v>
      </c>
      <c r="Q1902" s="10">
        <f t="shared" si="87"/>
        <v>41160.871886574074</v>
      </c>
      <c r="R1902">
        <f t="shared" si="88"/>
        <v>109</v>
      </c>
      <c r="S1902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8318</v>
      </c>
      <c r="P1903" t="s">
        <v>8347</v>
      </c>
      <c r="Q1903" s="10">
        <f t="shared" si="87"/>
        <v>42116.54315972222</v>
      </c>
      <c r="R1903">
        <f t="shared" si="88"/>
        <v>3</v>
      </c>
      <c r="S1903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8318</v>
      </c>
      <c r="P1904" t="s">
        <v>8347</v>
      </c>
      <c r="Q1904" s="10">
        <f t="shared" si="87"/>
        <v>42037.789895833332</v>
      </c>
      <c r="R1904">
        <f t="shared" si="88"/>
        <v>1</v>
      </c>
      <c r="S1904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8318</v>
      </c>
      <c r="P1905" t="s">
        <v>8347</v>
      </c>
      <c r="Q1905" s="10">
        <f t="shared" si="87"/>
        <v>42702.770729166667</v>
      </c>
      <c r="R1905">
        <f t="shared" si="88"/>
        <v>47</v>
      </c>
      <c r="S1905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8318</v>
      </c>
      <c r="P1906" t="s">
        <v>8347</v>
      </c>
      <c r="Q1906" s="10">
        <f t="shared" si="87"/>
        <v>42326.685428240744</v>
      </c>
      <c r="R1906">
        <f t="shared" si="88"/>
        <v>0</v>
      </c>
      <c r="S1906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8318</v>
      </c>
      <c r="P1907" t="s">
        <v>8347</v>
      </c>
      <c r="Q1907" s="10">
        <f t="shared" si="87"/>
        <v>41859.925856481481</v>
      </c>
      <c r="R1907">
        <f t="shared" si="88"/>
        <v>0</v>
      </c>
      <c r="S1907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8318</v>
      </c>
      <c r="P1908" t="s">
        <v>8347</v>
      </c>
      <c r="Q1908" s="10">
        <f t="shared" si="87"/>
        <v>42514.671099537038</v>
      </c>
      <c r="R1908">
        <f t="shared" si="88"/>
        <v>43</v>
      </c>
      <c r="S1908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8318</v>
      </c>
      <c r="P1909" t="s">
        <v>8347</v>
      </c>
      <c r="Q1909" s="10">
        <f t="shared" si="87"/>
        <v>41767.587094907409</v>
      </c>
      <c r="R1909">
        <f t="shared" si="88"/>
        <v>0</v>
      </c>
      <c r="S1909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8318</v>
      </c>
      <c r="P1910" t="s">
        <v>8347</v>
      </c>
      <c r="Q1910" s="10">
        <f t="shared" si="87"/>
        <v>42703.917824074073</v>
      </c>
      <c r="R1910">
        <f t="shared" si="88"/>
        <v>2</v>
      </c>
      <c r="S1910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8318</v>
      </c>
      <c r="P1911" t="s">
        <v>8347</v>
      </c>
      <c r="Q1911" s="10">
        <f t="shared" si="87"/>
        <v>41905.429155092592</v>
      </c>
      <c r="R1911">
        <f t="shared" si="88"/>
        <v>14</v>
      </c>
      <c r="S1911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8318</v>
      </c>
      <c r="P1912" t="s">
        <v>8347</v>
      </c>
      <c r="Q1912" s="10">
        <f t="shared" si="87"/>
        <v>42264.963159722218</v>
      </c>
      <c r="R1912">
        <f t="shared" si="88"/>
        <v>39</v>
      </c>
      <c r="S1912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8318</v>
      </c>
      <c r="P1913" t="s">
        <v>8347</v>
      </c>
      <c r="Q1913" s="10">
        <f t="shared" si="87"/>
        <v>41830.033958333333</v>
      </c>
      <c r="R1913">
        <f t="shared" si="88"/>
        <v>0</v>
      </c>
      <c r="S1913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8318</v>
      </c>
      <c r="P1914" t="s">
        <v>8347</v>
      </c>
      <c r="Q1914" s="10">
        <f t="shared" si="87"/>
        <v>42129.226388888885</v>
      </c>
      <c r="R1914">
        <f t="shared" si="88"/>
        <v>59</v>
      </c>
      <c r="S1914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8318</v>
      </c>
      <c r="P1915" t="s">
        <v>8347</v>
      </c>
      <c r="Q1915" s="10">
        <f t="shared" si="87"/>
        <v>41890.511319444442</v>
      </c>
      <c r="R1915">
        <f t="shared" si="88"/>
        <v>1</v>
      </c>
      <c r="S1915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8318</v>
      </c>
      <c r="P1916" t="s">
        <v>8347</v>
      </c>
      <c r="Q1916" s="10">
        <f t="shared" si="87"/>
        <v>41929.174456018518</v>
      </c>
      <c r="R1916">
        <f t="shared" si="88"/>
        <v>9</v>
      </c>
      <c r="S1916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8318</v>
      </c>
      <c r="P1917" t="s">
        <v>8347</v>
      </c>
      <c r="Q1917" s="10">
        <f t="shared" si="87"/>
        <v>41864.04886574074</v>
      </c>
      <c r="R1917">
        <f t="shared" si="88"/>
        <v>2</v>
      </c>
      <c r="S1917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8318</v>
      </c>
      <c r="P1918" t="s">
        <v>8347</v>
      </c>
      <c r="Q1918" s="10">
        <f t="shared" si="87"/>
        <v>42656.717303240745</v>
      </c>
      <c r="R1918">
        <f t="shared" si="88"/>
        <v>1</v>
      </c>
      <c r="S1918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8318</v>
      </c>
      <c r="P1919" t="s">
        <v>8347</v>
      </c>
      <c r="Q1919" s="10">
        <f t="shared" si="87"/>
        <v>42746.270057870366</v>
      </c>
      <c r="R1919">
        <f t="shared" si="88"/>
        <v>53</v>
      </c>
      <c r="S1919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8318</v>
      </c>
      <c r="P1920" t="s">
        <v>8347</v>
      </c>
      <c r="Q1920" s="10">
        <f t="shared" si="87"/>
        <v>41828.789942129632</v>
      </c>
      <c r="R1920">
        <f t="shared" si="88"/>
        <v>1</v>
      </c>
      <c r="S1920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8318</v>
      </c>
      <c r="P1921" t="s">
        <v>8347</v>
      </c>
      <c r="Q1921" s="10">
        <f t="shared" si="87"/>
        <v>42113.875567129624</v>
      </c>
      <c r="R1921">
        <f t="shared" si="88"/>
        <v>47</v>
      </c>
      <c r="S1921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8318</v>
      </c>
      <c r="P1922" t="s">
        <v>8347</v>
      </c>
      <c r="Q1922" s="10">
        <f t="shared" ref="Q1922:Q1985" si="90">(((J1922/60)/60)/24)+DATE(1970,1,1)</f>
        <v>42270.875706018516</v>
      </c>
      <c r="R1922">
        <f t="shared" ref="R1922:R1985" si="91">ROUND(E1922/D1922*100,0)</f>
        <v>43</v>
      </c>
      <c r="S1922">
        <f t="shared" ref="S1922:S1985" si="92">YEAR(Q1922)</f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8324</v>
      </c>
      <c r="P1923" t="s">
        <v>8328</v>
      </c>
      <c r="Q1923" s="10">
        <f t="shared" si="90"/>
        <v>41074.221562500003</v>
      </c>
      <c r="R1923">
        <f t="shared" si="91"/>
        <v>137</v>
      </c>
      <c r="S1923">
        <f t="shared" si="92"/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8324</v>
      </c>
      <c r="P1924" t="s">
        <v>8328</v>
      </c>
      <c r="Q1924" s="10">
        <f t="shared" si="90"/>
        <v>41590.255868055552</v>
      </c>
      <c r="R1924">
        <f t="shared" si="91"/>
        <v>116</v>
      </c>
      <c r="S1924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8324</v>
      </c>
      <c r="P1925" t="s">
        <v>8328</v>
      </c>
      <c r="Q1925" s="10">
        <f t="shared" si="90"/>
        <v>40772.848749999997</v>
      </c>
      <c r="R1925">
        <f t="shared" si="91"/>
        <v>241</v>
      </c>
      <c r="S1925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8324</v>
      </c>
      <c r="P1926" t="s">
        <v>8328</v>
      </c>
      <c r="Q1926" s="10">
        <f t="shared" si="90"/>
        <v>41626.761053240742</v>
      </c>
      <c r="R1926">
        <f t="shared" si="91"/>
        <v>114</v>
      </c>
      <c r="S1926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8324</v>
      </c>
      <c r="P1927" t="s">
        <v>8328</v>
      </c>
      <c r="Q1927" s="10">
        <f t="shared" si="90"/>
        <v>41535.90148148148</v>
      </c>
      <c r="R1927">
        <f t="shared" si="91"/>
        <v>110</v>
      </c>
      <c r="S1927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8324</v>
      </c>
      <c r="P1928" t="s">
        <v>8328</v>
      </c>
      <c r="Q1928" s="10">
        <f t="shared" si="90"/>
        <v>40456.954351851848</v>
      </c>
      <c r="R1928">
        <f t="shared" si="91"/>
        <v>195</v>
      </c>
      <c r="S1928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8324</v>
      </c>
      <c r="P1929" t="s">
        <v>8328</v>
      </c>
      <c r="Q1929" s="10">
        <f t="shared" si="90"/>
        <v>40960.861562500002</v>
      </c>
      <c r="R1929">
        <f t="shared" si="91"/>
        <v>103</v>
      </c>
      <c r="S1929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8324</v>
      </c>
      <c r="P1930" t="s">
        <v>8328</v>
      </c>
      <c r="Q1930" s="10">
        <f t="shared" si="90"/>
        <v>41371.648078703707</v>
      </c>
      <c r="R1930">
        <f t="shared" si="91"/>
        <v>103</v>
      </c>
      <c r="S1930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8324</v>
      </c>
      <c r="P1931" t="s">
        <v>8328</v>
      </c>
      <c r="Q1931" s="10">
        <f t="shared" si="90"/>
        <v>40687.021597222221</v>
      </c>
      <c r="R1931">
        <f t="shared" si="91"/>
        <v>100</v>
      </c>
      <c r="S1931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8324</v>
      </c>
      <c r="P1932" t="s">
        <v>8328</v>
      </c>
      <c r="Q1932" s="10">
        <f t="shared" si="90"/>
        <v>41402.558819444443</v>
      </c>
      <c r="R1932">
        <f t="shared" si="91"/>
        <v>127</v>
      </c>
      <c r="S1932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8324</v>
      </c>
      <c r="P1933" t="s">
        <v>8328</v>
      </c>
      <c r="Q1933" s="10">
        <f t="shared" si="90"/>
        <v>41037.892465277779</v>
      </c>
      <c r="R1933">
        <f t="shared" si="91"/>
        <v>121</v>
      </c>
      <c r="S1933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8324</v>
      </c>
      <c r="P1934" t="s">
        <v>8328</v>
      </c>
      <c r="Q1934" s="10">
        <f t="shared" si="90"/>
        <v>40911.809872685182</v>
      </c>
      <c r="R1934">
        <f t="shared" si="91"/>
        <v>107</v>
      </c>
      <c r="S1934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8324</v>
      </c>
      <c r="P1935" t="s">
        <v>8328</v>
      </c>
      <c r="Q1935" s="10">
        <f t="shared" si="90"/>
        <v>41879.130868055552</v>
      </c>
      <c r="R1935">
        <f t="shared" si="91"/>
        <v>172</v>
      </c>
      <c r="S1935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8324</v>
      </c>
      <c r="P1936" t="s">
        <v>8328</v>
      </c>
      <c r="Q1936" s="10">
        <f t="shared" si="90"/>
        <v>40865.867141203707</v>
      </c>
      <c r="R1936">
        <f t="shared" si="91"/>
        <v>124</v>
      </c>
      <c r="S1936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8324</v>
      </c>
      <c r="P1937" t="s">
        <v>8328</v>
      </c>
      <c r="Q1937" s="10">
        <f t="shared" si="90"/>
        <v>41773.932534722226</v>
      </c>
      <c r="R1937">
        <f t="shared" si="91"/>
        <v>108</v>
      </c>
      <c r="S1937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8324</v>
      </c>
      <c r="P1938" t="s">
        <v>8328</v>
      </c>
      <c r="Q1938" s="10">
        <f t="shared" si="90"/>
        <v>40852.889699074076</v>
      </c>
      <c r="R1938">
        <f t="shared" si="91"/>
        <v>117</v>
      </c>
      <c r="S1938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8324</v>
      </c>
      <c r="P1939" t="s">
        <v>8328</v>
      </c>
      <c r="Q1939" s="10">
        <f t="shared" si="90"/>
        <v>41059.118993055556</v>
      </c>
      <c r="R1939">
        <f t="shared" si="91"/>
        <v>187</v>
      </c>
      <c r="S1939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8324</v>
      </c>
      <c r="P1940" t="s">
        <v>8328</v>
      </c>
      <c r="Q1940" s="10">
        <f t="shared" si="90"/>
        <v>41426.259618055556</v>
      </c>
      <c r="R1940">
        <f t="shared" si="91"/>
        <v>116</v>
      </c>
      <c r="S1940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8324</v>
      </c>
      <c r="P1941" t="s">
        <v>8328</v>
      </c>
      <c r="Q1941" s="10">
        <f t="shared" si="90"/>
        <v>41313.985046296293</v>
      </c>
      <c r="R1941">
        <f t="shared" si="91"/>
        <v>111</v>
      </c>
      <c r="S1941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8324</v>
      </c>
      <c r="P1942" t="s">
        <v>8328</v>
      </c>
      <c r="Q1942" s="10">
        <f t="shared" si="90"/>
        <v>40670.507326388892</v>
      </c>
      <c r="R1942">
        <f t="shared" si="91"/>
        <v>171</v>
      </c>
      <c r="S1942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8318</v>
      </c>
      <c r="P1943" t="s">
        <v>8348</v>
      </c>
      <c r="Q1943" s="10">
        <f t="shared" si="90"/>
        <v>41744.290868055556</v>
      </c>
      <c r="R1943">
        <f t="shared" si="91"/>
        <v>126</v>
      </c>
      <c r="S1943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8318</v>
      </c>
      <c r="P1944" t="s">
        <v>8348</v>
      </c>
      <c r="Q1944" s="10">
        <f t="shared" si="90"/>
        <v>40638.828009259261</v>
      </c>
      <c r="R1944">
        <f t="shared" si="91"/>
        <v>138</v>
      </c>
      <c r="S1944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8318</v>
      </c>
      <c r="P1945" t="s">
        <v>8348</v>
      </c>
      <c r="Q1945" s="10">
        <f t="shared" si="90"/>
        <v>42548.269861111112</v>
      </c>
      <c r="R1945">
        <f t="shared" si="91"/>
        <v>1705</v>
      </c>
      <c r="S1945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8318</v>
      </c>
      <c r="P1946" t="s">
        <v>8348</v>
      </c>
      <c r="Q1946" s="10">
        <f t="shared" si="90"/>
        <v>41730.584374999999</v>
      </c>
      <c r="R1946">
        <f t="shared" si="91"/>
        <v>788</v>
      </c>
      <c r="S1946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8318</v>
      </c>
      <c r="P1947" t="s">
        <v>8348</v>
      </c>
      <c r="Q1947" s="10">
        <f t="shared" si="90"/>
        <v>42157.251828703709</v>
      </c>
      <c r="R1947">
        <f t="shared" si="91"/>
        <v>348</v>
      </c>
      <c r="S1947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8318</v>
      </c>
      <c r="P1948" t="s">
        <v>8348</v>
      </c>
      <c r="Q1948" s="10">
        <f t="shared" si="90"/>
        <v>41689.150011574071</v>
      </c>
      <c r="R1948">
        <f t="shared" si="91"/>
        <v>150</v>
      </c>
      <c r="S1948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8318</v>
      </c>
      <c r="P1949" t="s">
        <v>8348</v>
      </c>
      <c r="Q1949" s="10">
        <f t="shared" si="90"/>
        <v>40102.918055555558</v>
      </c>
      <c r="R1949">
        <f t="shared" si="91"/>
        <v>101</v>
      </c>
      <c r="S1949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8318</v>
      </c>
      <c r="P1950" t="s">
        <v>8348</v>
      </c>
      <c r="Q1950" s="10">
        <f t="shared" si="90"/>
        <v>42473.604270833333</v>
      </c>
      <c r="R1950">
        <f t="shared" si="91"/>
        <v>800</v>
      </c>
      <c r="S1950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8318</v>
      </c>
      <c r="P1951" t="s">
        <v>8348</v>
      </c>
      <c r="Q1951" s="10">
        <f t="shared" si="90"/>
        <v>41800.423043981478</v>
      </c>
      <c r="R1951">
        <f t="shared" si="91"/>
        <v>106</v>
      </c>
      <c r="S1951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8318</v>
      </c>
      <c r="P1952" t="s">
        <v>8348</v>
      </c>
      <c r="Q1952" s="10">
        <f t="shared" si="90"/>
        <v>40624.181400462963</v>
      </c>
      <c r="R1952">
        <f t="shared" si="91"/>
        <v>201</v>
      </c>
      <c r="S1952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8318</v>
      </c>
      <c r="P1953" t="s">
        <v>8348</v>
      </c>
      <c r="Q1953" s="10">
        <f t="shared" si="90"/>
        <v>42651.420567129629</v>
      </c>
      <c r="R1953">
        <f t="shared" si="91"/>
        <v>212</v>
      </c>
      <c r="S1953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8318</v>
      </c>
      <c r="P1954" t="s">
        <v>8348</v>
      </c>
      <c r="Q1954" s="10">
        <f t="shared" si="90"/>
        <v>41526.60665509259</v>
      </c>
      <c r="R1954">
        <f t="shared" si="91"/>
        <v>198</v>
      </c>
      <c r="S1954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8318</v>
      </c>
      <c r="P1955" t="s">
        <v>8348</v>
      </c>
      <c r="Q1955" s="10">
        <f t="shared" si="90"/>
        <v>40941.199826388889</v>
      </c>
      <c r="R1955">
        <f t="shared" si="91"/>
        <v>226</v>
      </c>
      <c r="S1955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8318</v>
      </c>
      <c r="P1956" t="s">
        <v>8348</v>
      </c>
      <c r="Q1956" s="10">
        <f t="shared" si="90"/>
        <v>42394.580740740741</v>
      </c>
      <c r="R1956">
        <f t="shared" si="91"/>
        <v>699</v>
      </c>
      <c r="S1956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8318</v>
      </c>
      <c r="P1957" t="s">
        <v>8348</v>
      </c>
      <c r="Q1957" s="10">
        <f t="shared" si="90"/>
        <v>41020.271770833337</v>
      </c>
      <c r="R1957">
        <f t="shared" si="91"/>
        <v>399</v>
      </c>
      <c r="S1957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8318</v>
      </c>
      <c r="P1958" t="s">
        <v>8348</v>
      </c>
      <c r="Q1958" s="10">
        <f t="shared" si="90"/>
        <v>42067.923668981486</v>
      </c>
      <c r="R1958">
        <f t="shared" si="91"/>
        <v>294</v>
      </c>
      <c r="S1958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8318</v>
      </c>
      <c r="P1959" t="s">
        <v>8348</v>
      </c>
      <c r="Q1959" s="10">
        <f t="shared" si="90"/>
        <v>41179.098530092589</v>
      </c>
      <c r="R1959">
        <f t="shared" si="91"/>
        <v>168</v>
      </c>
      <c r="S1959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8318</v>
      </c>
      <c r="P1960" t="s">
        <v>8348</v>
      </c>
      <c r="Q1960" s="10">
        <f t="shared" si="90"/>
        <v>41326.987974537034</v>
      </c>
      <c r="R1960">
        <f t="shared" si="91"/>
        <v>1436</v>
      </c>
      <c r="S1960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8318</v>
      </c>
      <c r="P1961" t="s">
        <v>8348</v>
      </c>
      <c r="Q1961" s="10">
        <f t="shared" si="90"/>
        <v>41871.845601851855</v>
      </c>
      <c r="R1961">
        <f t="shared" si="91"/>
        <v>157</v>
      </c>
      <c r="S1961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8318</v>
      </c>
      <c r="P1962" t="s">
        <v>8348</v>
      </c>
      <c r="Q1962" s="10">
        <f t="shared" si="90"/>
        <v>41964.362743055557</v>
      </c>
      <c r="R1962">
        <f t="shared" si="91"/>
        <v>118</v>
      </c>
      <c r="S1962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8318</v>
      </c>
      <c r="P1963" t="s">
        <v>8348</v>
      </c>
      <c r="Q1963" s="10">
        <f t="shared" si="90"/>
        <v>41148.194641203707</v>
      </c>
      <c r="R1963">
        <f t="shared" si="91"/>
        <v>1105</v>
      </c>
      <c r="S1963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8318</v>
      </c>
      <c r="P1964" t="s">
        <v>8348</v>
      </c>
      <c r="Q1964" s="10">
        <f t="shared" si="90"/>
        <v>41742.780509259261</v>
      </c>
      <c r="R1964">
        <f t="shared" si="91"/>
        <v>193</v>
      </c>
      <c r="S1964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8318</v>
      </c>
      <c r="P1965" t="s">
        <v>8348</v>
      </c>
      <c r="Q1965" s="10">
        <f t="shared" si="90"/>
        <v>41863.429791666669</v>
      </c>
      <c r="R1965">
        <f t="shared" si="91"/>
        <v>127</v>
      </c>
      <c r="S1965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8318</v>
      </c>
      <c r="P1966" t="s">
        <v>8348</v>
      </c>
      <c r="Q1966" s="10">
        <f t="shared" si="90"/>
        <v>42452.272824074069</v>
      </c>
      <c r="R1966">
        <f t="shared" si="91"/>
        <v>260</v>
      </c>
      <c r="S1966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8318</v>
      </c>
      <c r="P1967" t="s">
        <v>8348</v>
      </c>
      <c r="Q1967" s="10">
        <f t="shared" si="90"/>
        <v>40898.089236111111</v>
      </c>
      <c r="R1967">
        <f t="shared" si="91"/>
        <v>262</v>
      </c>
      <c r="S1967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8318</v>
      </c>
      <c r="P1968" t="s">
        <v>8348</v>
      </c>
      <c r="Q1968" s="10">
        <f t="shared" si="90"/>
        <v>41835.540486111109</v>
      </c>
      <c r="R1968">
        <f t="shared" si="91"/>
        <v>207</v>
      </c>
      <c r="S1968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8318</v>
      </c>
      <c r="P1969" t="s">
        <v>8348</v>
      </c>
      <c r="Q1969" s="10">
        <f t="shared" si="90"/>
        <v>41730.663530092592</v>
      </c>
      <c r="R1969">
        <f t="shared" si="91"/>
        <v>370</v>
      </c>
      <c r="S1969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8318</v>
      </c>
      <c r="P1970" t="s">
        <v>8348</v>
      </c>
      <c r="Q1970" s="10">
        <f t="shared" si="90"/>
        <v>42676.586979166663</v>
      </c>
      <c r="R1970">
        <f t="shared" si="91"/>
        <v>285</v>
      </c>
      <c r="S1970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8318</v>
      </c>
      <c r="P1971" t="s">
        <v>8348</v>
      </c>
      <c r="Q1971" s="10">
        <f t="shared" si="90"/>
        <v>42557.792453703703</v>
      </c>
      <c r="R1971">
        <f t="shared" si="91"/>
        <v>579</v>
      </c>
      <c r="S1971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8318</v>
      </c>
      <c r="P1972" t="s">
        <v>8348</v>
      </c>
      <c r="Q1972" s="10">
        <f t="shared" si="90"/>
        <v>41324.193298611113</v>
      </c>
      <c r="R1972">
        <f t="shared" si="91"/>
        <v>1132</v>
      </c>
      <c r="S1972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8318</v>
      </c>
      <c r="P1973" t="s">
        <v>8348</v>
      </c>
      <c r="Q1973" s="10">
        <f t="shared" si="90"/>
        <v>41561.500706018516</v>
      </c>
      <c r="R1973">
        <f t="shared" si="91"/>
        <v>263</v>
      </c>
      <c r="S1973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8318</v>
      </c>
      <c r="P1974" t="s">
        <v>8348</v>
      </c>
      <c r="Q1974" s="10">
        <f t="shared" si="90"/>
        <v>41201.012083333335</v>
      </c>
      <c r="R1974">
        <f t="shared" si="91"/>
        <v>674</v>
      </c>
      <c r="S1974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8318</v>
      </c>
      <c r="P1975" t="s">
        <v>8348</v>
      </c>
      <c r="Q1975" s="10">
        <f t="shared" si="90"/>
        <v>42549.722962962958</v>
      </c>
      <c r="R1975">
        <f t="shared" si="91"/>
        <v>257</v>
      </c>
      <c r="S1975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8318</v>
      </c>
      <c r="P1976" t="s">
        <v>8348</v>
      </c>
      <c r="Q1976" s="10">
        <f t="shared" si="90"/>
        <v>41445.334131944444</v>
      </c>
      <c r="R1976">
        <f t="shared" si="91"/>
        <v>375</v>
      </c>
      <c r="S1976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8318</v>
      </c>
      <c r="P1977" t="s">
        <v>8348</v>
      </c>
      <c r="Q1977" s="10">
        <f t="shared" si="90"/>
        <v>41313.755219907405</v>
      </c>
      <c r="R1977">
        <f t="shared" si="91"/>
        <v>209</v>
      </c>
      <c r="S1977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8318</v>
      </c>
      <c r="P1978" t="s">
        <v>8348</v>
      </c>
      <c r="Q1978" s="10">
        <f t="shared" si="90"/>
        <v>41438.899594907409</v>
      </c>
      <c r="R1978">
        <f t="shared" si="91"/>
        <v>347</v>
      </c>
      <c r="S1978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8318</v>
      </c>
      <c r="P1979" t="s">
        <v>8348</v>
      </c>
      <c r="Q1979" s="10">
        <f t="shared" si="90"/>
        <v>42311.216898148152</v>
      </c>
      <c r="R1979">
        <f t="shared" si="91"/>
        <v>402</v>
      </c>
      <c r="S1979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8318</v>
      </c>
      <c r="P1980" t="s">
        <v>8348</v>
      </c>
      <c r="Q1980" s="10">
        <f t="shared" si="90"/>
        <v>41039.225601851853</v>
      </c>
      <c r="R1980">
        <f t="shared" si="91"/>
        <v>1027</v>
      </c>
      <c r="S1980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8318</v>
      </c>
      <c r="P1981" t="s">
        <v>8348</v>
      </c>
      <c r="Q1981" s="10">
        <f t="shared" si="90"/>
        <v>42290.460023148145</v>
      </c>
      <c r="R1981">
        <f t="shared" si="91"/>
        <v>115</v>
      </c>
      <c r="S1981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8318</v>
      </c>
      <c r="P1982" t="s">
        <v>8348</v>
      </c>
      <c r="Q1982" s="10">
        <f t="shared" si="90"/>
        <v>42423.542384259257</v>
      </c>
      <c r="R1982">
        <f t="shared" si="91"/>
        <v>355</v>
      </c>
      <c r="S1982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8337</v>
      </c>
      <c r="P1983" t="s">
        <v>8349</v>
      </c>
      <c r="Q1983" s="10">
        <f t="shared" si="90"/>
        <v>41799.725289351853</v>
      </c>
      <c r="R1983">
        <f t="shared" si="91"/>
        <v>5</v>
      </c>
      <c r="S1983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8337</v>
      </c>
      <c r="P1984" t="s">
        <v>8349</v>
      </c>
      <c r="Q1984" s="10">
        <f t="shared" si="90"/>
        <v>42678.586655092593</v>
      </c>
      <c r="R1984">
        <f t="shared" si="91"/>
        <v>0</v>
      </c>
      <c r="S1984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8337</v>
      </c>
      <c r="P1985" t="s">
        <v>8349</v>
      </c>
      <c r="Q1985" s="10">
        <f t="shared" si="90"/>
        <v>42593.011782407411</v>
      </c>
      <c r="R1985">
        <f t="shared" si="91"/>
        <v>4</v>
      </c>
      <c r="S1985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8337</v>
      </c>
      <c r="P1986" t="s">
        <v>8349</v>
      </c>
      <c r="Q1986" s="10">
        <f t="shared" ref="Q1986:Q2049" si="93">(((J1986/60)/60)/24)+DATE(1970,1,1)</f>
        <v>41913.790289351848</v>
      </c>
      <c r="R1986">
        <f t="shared" ref="R1986:R2015" si="94">ROUND(E1986/D1986*100,0)</f>
        <v>21</v>
      </c>
      <c r="S1986">
        <f t="shared" ref="S1986:S2049" si="95">YEAR(Q1986)</f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8337</v>
      </c>
      <c r="P1987" t="s">
        <v>8349</v>
      </c>
      <c r="Q1987" s="10">
        <f t="shared" si="93"/>
        <v>42555.698738425926</v>
      </c>
      <c r="R1987">
        <f t="shared" si="94"/>
        <v>3</v>
      </c>
      <c r="S1987">
        <f t="shared" si="95"/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8337</v>
      </c>
      <c r="P1988" t="s">
        <v>8349</v>
      </c>
      <c r="Q1988" s="10">
        <f t="shared" si="93"/>
        <v>42413.433831018512</v>
      </c>
      <c r="R1988">
        <f t="shared" si="94"/>
        <v>0</v>
      </c>
      <c r="S1988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8337</v>
      </c>
      <c r="P1989" t="s">
        <v>8349</v>
      </c>
      <c r="Q1989" s="10">
        <f t="shared" si="93"/>
        <v>42034.639768518522</v>
      </c>
      <c r="R1989">
        <f t="shared" si="94"/>
        <v>42</v>
      </c>
      <c r="S1989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8337</v>
      </c>
      <c r="P1990" t="s">
        <v>8349</v>
      </c>
      <c r="Q1990" s="10">
        <f t="shared" si="93"/>
        <v>42206.763217592597</v>
      </c>
      <c r="R1990">
        <f t="shared" si="94"/>
        <v>0</v>
      </c>
      <c r="S1990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8337</v>
      </c>
      <c r="P1991" t="s">
        <v>8349</v>
      </c>
      <c r="Q1991" s="10">
        <f t="shared" si="93"/>
        <v>42685.680648148147</v>
      </c>
      <c r="R1991">
        <f t="shared" si="94"/>
        <v>1</v>
      </c>
      <c r="S1991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8337</v>
      </c>
      <c r="P1992" t="s">
        <v>8349</v>
      </c>
      <c r="Q1992" s="10">
        <f t="shared" si="93"/>
        <v>42398.195972222224</v>
      </c>
      <c r="R1992">
        <f t="shared" si="94"/>
        <v>17</v>
      </c>
      <c r="S1992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8337</v>
      </c>
      <c r="P1993" t="s">
        <v>8349</v>
      </c>
      <c r="Q1993" s="10">
        <f t="shared" si="93"/>
        <v>42167.89335648148</v>
      </c>
      <c r="R1993">
        <f t="shared" si="94"/>
        <v>7</v>
      </c>
      <c r="S1993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8337</v>
      </c>
      <c r="P1994" t="s">
        <v>8349</v>
      </c>
      <c r="Q1994" s="10">
        <f t="shared" si="93"/>
        <v>42023.143414351856</v>
      </c>
      <c r="R1994">
        <f t="shared" si="94"/>
        <v>0</v>
      </c>
      <c r="S1994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8337</v>
      </c>
      <c r="P1995" t="s">
        <v>8349</v>
      </c>
      <c r="Q1995" s="10">
        <f t="shared" si="93"/>
        <v>42329.58839120371</v>
      </c>
      <c r="R1995">
        <f t="shared" si="94"/>
        <v>0</v>
      </c>
      <c r="S1995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8337</v>
      </c>
      <c r="P1996" t="s">
        <v>8349</v>
      </c>
      <c r="Q1996" s="10">
        <f t="shared" si="93"/>
        <v>42651.006273148145</v>
      </c>
      <c r="R1996">
        <f t="shared" si="94"/>
        <v>0</v>
      </c>
      <c r="S1996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8337</v>
      </c>
      <c r="P1997" t="s">
        <v>8349</v>
      </c>
      <c r="Q1997" s="10">
        <f t="shared" si="93"/>
        <v>42181.902037037042</v>
      </c>
      <c r="R1997">
        <f t="shared" si="94"/>
        <v>8</v>
      </c>
      <c r="S1997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8337</v>
      </c>
      <c r="P1998" t="s">
        <v>8349</v>
      </c>
      <c r="Q1998" s="10">
        <f t="shared" si="93"/>
        <v>41800.819571759261</v>
      </c>
      <c r="R1998">
        <f t="shared" si="94"/>
        <v>0</v>
      </c>
      <c r="S1998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8337</v>
      </c>
      <c r="P1999" t="s">
        <v>8349</v>
      </c>
      <c r="Q1999" s="10">
        <f t="shared" si="93"/>
        <v>41847.930694444447</v>
      </c>
      <c r="R1999">
        <f t="shared" si="94"/>
        <v>0</v>
      </c>
      <c r="S1999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8337</v>
      </c>
      <c r="P2000" t="s">
        <v>8349</v>
      </c>
      <c r="Q2000" s="10">
        <f t="shared" si="93"/>
        <v>41807.118495370371</v>
      </c>
      <c r="R2000">
        <f t="shared" si="94"/>
        <v>26</v>
      </c>
      <c r="S2000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8337</v>
      </c>
      <c r="P2001" t="s">
        <v>8349</v>
      </c>
      <c r="Q2001" s="10">
        <f t="shared" si="93"/>
        <v>41926.482731481483</v>
      </c>
      <c r="R2001">
        <f t="shared" si="94"/>
        <v>1</v>
      </c>
      <c r="S2001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8337</v>
      </c>
      <c r="P2002" t="s">
        <v>8349</v>
      </c>
      <c r="Q2002" s="10">
        <f t="shared" si="93"/>
        <v>42345.951539351852</v>
      </c>
      <c r="R2002">
        <f t="shared" si="94"/>
        <v>13</v>
      </c>
      <c r="S2002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8318</v>
      </c>
      <c r="P2003" t="s">
        <v>8348</v>
      </c>
      <c r="Q2003" s="10">
        <f t="shared" si="93"/>
        <v>42136.209675925929</v>
      </c>
      <c r="R2003">
        <f t="shared" si="94"/>
        <v>382</v>
      </c>
      <c r="S2003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8318</v>
      </c>
      <c r="P2004" t="s">
        <v>8348</v>
      </c>
      <c r="Q2004" s="10">
        <f t="shared" si="93"/>
        <v>42728.71230324074</v>
      </c>
      <c r="R2004">
        <f t="shared" si="94"/>
        <v>217</v>
      </c>
      <c r="S2004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8318</v>
      </c>
      <c r="P2005" t="s">
        <v>8348</v>
      </c>
      <c r="Q2005" s="10">
        <f t="shared" si="93"/>
        <v>40347.125601851854</v>
      </c>
      <c r="R2005">
        <f t="shared" si="94"/>
        <v>312</v>
      </c>
      <c r="S2005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8318</v>
      </c>
      <c r="P2006" t="s">
        <v>8348</v>
      </c>
      <c r="Q2006" s="10">
        <f t="shared" si="93"/>
        <v>41800.604895833334</v>
      </c>
      <c r="R2006">
        <f t="shared" si="94"/>
        <v>234</v>
      </c>
      <c r="S2006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8318</v>
      </c>
      <c r="P2007" t="s">
        <v>8348</v>
      </c>
      <c r="Q2007" s="10">
        <f t="shared" si="93"/>
        <v>41535.812708333331</v>
      </c>
      <c r="R2007">
        <f t="shared" si="94"/>
        <v>124</v>
      </c>
      <c r="S2007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8318</v>
      </c>
      <c r="P2008" t="s">
        <v>8348</v>
      </c>
      <c r="Q2008" s="10">
        <f t="shared" si="93"/>
        <v>41941.500520833331</v>
      </c>
      <c r="R2008">
        <f t="shared" si="94"/>
        <v>248</v>
      </c>
      <c r="S2008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8318</v>
      </c>
      <c r="P2009" t="s">
        <v>8348</v>
      </c>
      <c r="Q2009" s="10">
        <f t="shared" si="93"/>
        <v>40347.837800925925</v>
      </c>
      <c r="R2009">
        <f t="shared" si="94"/>
        <v>116</v>
      </c>
      <c r="S2009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8318</v>
      </c>
      <c r="P2010" t="s">
        <v>8348</v>
      </c>
      <c r="Q2010" s="10">
        <f t="shared" si="93"/>
        <v>40761.604421296295</v>
      </c>
      <c r="R2010">
        <f t="shared" si="94"/>
        <v>117</v>
      </c>
      <c r="S2010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8318</v>
      </c>
      <c r="P2011" t="s">
        <v>8348</v>
      </c>
      <c r="Q2011" s="10">
        <f t="shared" si="93"/>
        <v>42661.323414351849</v>
      </c>
      <c r="R2011">
        <f t="shared" si="94"/>
        <v>305</v>
      </c>
      <c r="S2011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8318</v>
      </c>
      <c r="P2012" t="s">
        <v>8348</v>
      </c>
      <c r="Q2012" s="10">
        <f t="shared" si="93"/>
        <v>42570.996423611112</v>
      </c>
      <c r="R2012">
        <f t="shared" si="94"/>
        <v>320</v>
      </c>
      <c r="S2012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8318</v>
      </c>
      <c r="P2013" t="s">
        <v>8348</v>
      </c>
      <c r="Q2013" s="10">
        <f t="shared" si="93"/>
        <v>42347.358483796299</v>
      </c>
      <c r="R2013">
        <f t="shared" si="94"/>
        <v>820</v>
      </c>
      <c r="S2013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8318</v>
      </c>
      <c r="P2014" t="s">
        <v>8348</v>
      </c>
      <c r="Q2014" s="10">
        <f t="shared" si="93"/>
        <v>42010.822233796294</v>
      </c>
      <c r="R2014">
        <f t="shared" si="94"/>
        <v>235</v>
      </c>
      <c r="S2014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8318</v>
      </c>
      <c r="P2015" t="s">
        <v>8348</v>
      </c>
      <c r="Q2015" s="10">
        <f t="shared" si="93"/>
        <v>42499.960810185185</v>
      </c>
      <c r="R2015">
        <f t="shared" si="94"/>
        <v>495</v>
      </c>
      <c r="S2015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8318</v>
      </c>
      <c r="P2016" t="s">
        <v>8348</v>
      </c>
      <c r="Q2016" s="10">
        <f t="shared" si="93"/>
        <v>41324.214571759258</v>
      </c>
      <c r="R2016" t="b">
        <f>D2016=A2016=ROUND(E2016/D2016*100,0)</f>
        <v>0</v>
      </c>
      <c r="S2016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8318</v>
      </c>
      <c r="P2017" t="s">
        <v>8348</v>
      </c>
      <c r="Q2017" s="10">
        <f t="shared" si="93"/>
        <v>40765.876886574071</v>
      </c>
      <c r="R2017">
        <f t="shared" ref="R2017:R2080" si="96">ROUND(E2017/D2017*100,0)</f>
        <v>113</v>
      </c>
      <c r="S2017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8318</v>
      </c>
      <c r="P2018" t="s">
        <v>8348</v>
      </c>
      <c r="Q2018" s="10">
        <f t="shared" si="93"/>
        <v>41312.88077546296</v>
      </c>
      <c r="R2018">
        <f t="shared" si="96"/>
        <v>922</v>
      </c>
      <c r="S2018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8318</v>
      </c>
      <c r="P2019" t="s">
        <v>8348</v>
      </c>
      <c r="Q2019" s="10">
        <f t="shared" si="93"/>
        <v>40961.057349537034</v>
      </c>
      <c r="R2019">
        <f t="shared" si="96"/>
        <v>125</v>
      </c>
      <c r="S2019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8318</v>
      </c>
      <c r="P2020" t="s">
        <v>8348</v>
      </c>
      <c r="Q2020" s="10">
        <f t="shared" si="93"/>
        <v>42199.365844907406</v>
      </c>
      <c r="R2020">
        <f t="shared" si="96"/>
        <v>102</v>
      </c>
      <c r="S2020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8318</v>
      </c>
      <c r="P2021" t="s">
        <v>8348</v>
      </c>
      <c r="Q2021" s="10">
        <f t="shared" si="93"/>
        <v>42605.70857638889</v>
      </c>
      <c r="R2021">
        <f t="shared" si="96"/>
        <v>485</v>
      </c>
      <c r="S2021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8318</v>
      </c>
      <c r="P2022" t="s">
        <v>8348</v>
      </c>
      <c r="Q2022" s="10">
        <f t="shared" si="93"/>
        <v>41737.097499999996</v>
      </c>
      <c r="R2022">
        <f t="shared" si="96"/>
        <v>192</v>
      </c>
      <c r="S2022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8318</v>
      </c>
      <c r="P2023" t="s">
        <v>8348</v>
      </c>
      <c r="Q2023" s="10">
        <f t="shared" si="93"/>
        <v>41861.070567129631</v>
      </c>
      <c r="R2023">
        <f t="shared" si="96"/>
        <v>281</v>
      </c>
      <c r="S2023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8318</v>
      </c>
      <c r="P2024" t="s">
        <v>8348</v>
      </c>
      <c r="Q2024" s="10">
        <f t="shared" si="93"/>
        <v>42502.569120370375</v>
      </c>
      <c r="R2024">
        <f t="shared" si="96"/>
        <v>125</v>
      </c>
      <c r="S2024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8318</v>
      </c>
      <c r="P2025" t="s">
        <v>8348</v>
      </c>
      <c r="Q2025" s="10">
        <f t="shared" si="93"/>
        <v>42136.420752314814</v>
      </c>
      <c r="R2025">
        <f t="shared" si="96"/>
        <v>161</v>
      </c>
      <c r="S2025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8318</v>
      </c>
      <c r="P2026" t="s">
        <v>8348</v>
      </c>
      <c r="Q2026" s="10">
        <f t="shared" si="93"/>
        <v>41099.966944444444</v>
      </c>
      <c r="R2026">
        <f t="shared" si="96"/>
        <v>585</v>
      </c>
      <c r="S2026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8318</v>
      </c>
      <c r="P2027" t="s">
        <v>8348</v>
      </c>
      <c r="Q2027" s="10">
        <f t="shared" si="93"/>
        <v>42136.184560185182</v>
      </c>
      <c r="R2027">
        <f t="shared" si="96"/>
        <v>201</v>
      </c>
      <c r="S2027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8318</v>
      </c>
      <c r="P2028" t="s">
        <v>8348</v>
      </c>
      <c r="Q2028" s="10">
        <f t="shared" si="93"/>
        <v>41704.735937500001</v>
      </c>
      <c r="R2028">
        <f t="shared" si="96"/>
        <v>133</v>
      </c>
      <c r="S2028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8318</v>
      </c>
      <c r="P2029" t="s">
        <v>8348</v>
      </c>
      <c r="Q2029" s="10">
        <f t="shared" si="93"/>
        <v>42048.813877314817</v>
      </c>
      <c r="R2029">
        <f t="shared" si="96"/>
        <v>120</v>
      </c>
      <c r="S2029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8318</v>
      </c>
      <c r="P2030" t="s">
        <v>8348</v>
      </c>
      <c r="Q2030" s="10">
        <f t="shared" si="93"/>
        <v>40215.919050925928</v>
      </c>
      <c r="R2030">
        <f t="shared" si="96"/>
        <v>126</v>
      </c>
      <c r="S2030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8318</v>
      </c>
      <c r="P2031" t="s">
        <v>8348</v>
      </c>
      <c r="Q2031" s="10">
        <f t="shared" si="93"/>
        <v>41848.021770833337</v>
      </c>
      <c r="R2031">
        <f t="shared" si="96"/>
        <v>361</v>
      </c>
      <c r="S2031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8318</v>
      </c>
      <c r="P2032" t="s">
        <v>8348</v>
      </c>
      <c r="Q2032" s="10">
        <f t="shared" si="93"/>
        <v>41212.996481481481</v>
      </c>
      <c r="R2032">
        <f t="shared" si="96"/>
        <v>226</v>
      </c>
      <c r="S2032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8318</v>
      </c>
      <c r="P2033" t="s">
        <v>8348</v>
      </c>
      <c r="Q2033" s="10">
        <f t="shared" si="93"/>
        <v>41975.329317129625</v>
      </c>
      <c r="R2033">
        <f t="shared" si="96"/>
        <v>120</v>
      </c>
      <c r="S2033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8318</v>
      </c>
      <c r="P2034" t="s">
        <v>8348</v>
      </c>
      <c r="Q2034" s="10">
        <f t="shared" si="93"/>
        <v>42689.565671296295</v>
      </c>
      <c r="R2034">
        <f t="shared" si="96"/>
        <v>304</v>
      </c>
      <c r="S2034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8318</v>
      </c>
      <c r="P2035" t="s">
        <v>8348</v>
      </c>
      <c r="Q2035" s="10">
        <f t="shared" si="93"/>
        <v>41725.082384259258</v>
      </c>
      <c r="R2035">
        <f t="shared" si="96"/>
        <v>179</v>
      </c>
      <c r="S2035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8318</v>
      </c>
      <c r="P2036" t="s">
        <v>8348</v>
      </c>
      <c r="Q2036" s="10">
        <f t="shared" si="93"/>
        <v>42076.130011574074</v>
      </c>
      <c r="R2036">
        <f t="shared" si="96"/>
        <v>387</v>
      </c>
      <c r="S2036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8318</v>
      </c>
      <c r="P2037" t="s">
        <v>8348</v>
      </c>
      <c r="Q2037" s="10">
        <f t="shared" si="93"/>
        <v>42311.625081018516</v>
      </c>
      <c r="R2037">
        <f t="shared" si="96"/>
        <v>211</v>
      </c>
      <c r="S2037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8318</v>
      </c>
      <c r="P2038" t="s">
        <v>8348</v>
      </c>
      <c r="Q2038" s="10">
        <f t="shared" si="93"/>
        <v>41738.864803240744</v>
      </c>
      <c r="R2038">
        <f t="shared" si="96"/>
        <v>132</v>
      </c>
      <c r="S2038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8318</v>
      </c>
      <c r="P2039" t="s">
        <v>8348</v>
      </c>
      <c r="Q2039" s="10">
        <f t="shared" si="93"/>
        <v>41578.210104166668</v>
      </c>
      <c r="R2039">
        <f t="shared" si="96"/>
        <v>300</v>
      </c>
      <c r="S2039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8318</v>
      </c>
      <c r="P2040" t="s">
        <v>8348</v>
      </c>
      <c r="Q2040" s="10">
        <f t="shared" si="93"/>
        <v>41424.27107638889</v>
      </c>
      <c r="R2040">
        <f t="shared" si="96"/>
        <v>421</v>
      </c>
      <c r="S2040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8318</v>
      </c>
      <c r="P2041" t="s">
        <v>8348</v>
      </c>
      <c r="Q2041" s="10">
        <f t="shared" si="93"/>
        <v>42675.438946759255</v>
      </c>
      <c r="R2041">
        <f t="shared" si="96"/>
        <v>136</v>
      </c>
      <c r="S2041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8318</v>
      </c>
      <c r="P2042" t="s">
        <v>8348</v>
      </c>
      <c r="Q2042" s="10">
        <f t="shared" si="93"/>
        <v>41578.927118055559</v>
      </c>
      <c r="R2042">
        <f t="shared" si="96"/>
        <v>248</v>
      </c>
      <c r="S2042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8318</v>
      </c>
      <c r="P2043" t="s">
        <v>8348</v>
      </c>
      <c r="Q2043" s="10">
        <f t="shared" si="93"/>
        <v>42654.525775462964</v>
      </c>
      <c r="R2043">
        <f t="shared" si="96"/>
        <v>182</v>
      </c>
      <c r="S2043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8318</v>
      </c>
      <c r="P2044" t="s">
        <v>8348</v>
      </c>
      <c r="Q2044" s="10">
        <f t="shared" si="93"/>
        <v>42331.708032407405</v>
      </c>
      <c r="R2044">
        <f t="shared" si="96"/>
        <v>124</v>
      </c>
      <c r="S2044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8318</v>
      </c>
      <c r="P2045" t="s">
        <v>8348</v>
      </c>
      <c r="Q2045" s="10">
        <f t="shared" si="93"/>
        <v>42661.176817129628</v>
      </c>
      <c r="R2045">
        <f t="shared" si="96"/>
        <v>506</v>
      </c>
      <c r="S2045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8318</v>
      </c>
      <c r="P2046" t="s">
        <v>8348</v>
      </c>
      <c r="Q2046" s="10">
        <f t="shared" si="93"/>
        <v>42138.684189814812</v>
      </c>
      <c r="R2046">
        <f t="shared" si="96"/>
        <v>108</v>
      </c>
      <c r="S2046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8318</v>
      </c>
      <c r="P2047" t="s">
        <v>8348</v>
      </c>
      <c r="Q2047" s="10">
        <f t="shared" si="93"/>
        <v>41069.088506944441</v>
      </c>
      <c r="R2047">
        <f t="shared" si="96"/>
        <v>819</v>
      </c>
      <c r="S2047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8318</v>
      </c>
      <c r="P2048" t="s">
        <v>8348</v>
      </c>
      <c r="Q2048" s="10">
        <f t="shared" si="93"/>
        <v>41387.171805555554</v>
      </c>
      <c r="R2048">
        <f t="shared" si="96"/>
        <v>121</v>
      </c>
      <c r="S2048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8318</v>
      </c>
      <c r="P2049" t="s">
        <v>8348</v>
      </c>
      <c r="Q2049" s="10">
        <f t="shared" si="93"/>
        <v>42081.903587962966</v>
      </c>
      <c r="R2049">
        <f t="shared" si="96"/>
        <v>103</v>
      </c>
      <c r="S2049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8318</v>
      </c>
      <c r="P2050" t="s">
        <v>8348</v>
      </c>
      <c r="Q2050" s="10">
        <f t="shared" ref="Q2050:Q2113" si="97">(((J2050/60)/60)/24)+DATE(1970,1,1)</f>
        <v>41387.651516203703</v>
      </c>
      <c r="R2050">
        <f t="shared" si="96"/>
        <v>148</v>
      </c>
      <c r="S2050">
        <f t="shared" ref="S2050:S2113" si="98">YEAR(Q2050)</f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8318</v>
      </c>
      <c r="P2051" t="s">
        <v>8348</v>
      </c>
      <c r="Q2051" s="10">
        <f t="shared" si="97"/>
        <v>41575.527349537035</v>
      </c>
      <c r="R2051">
        <f t="shared" si="96"/>
        <v>120</v>
      </c>
      <c r="S2051">
        <f t="shared" si="98"/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8318</v>
      </c>
      <c r="P2052" t="s">
        <v>8348</v>
      </c>
      <c r="Q2052" s="10">
        <f t="shared" si="97"/>
        <v>42115.071504629625</v>
      </c>
      <c r="R2052">
        <f t="shared" si="96"/>
        <v>473</v>
      </c>
      <c r="S2052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8318</v>
      </c>
      <c r="P2053" t="s">
        <v>8348</v>
      </c>
      <c r="Q2053" s="10">
        <f t="shared" si="97"/>
        <v>41604.022418981483</v>
      </c>
      <c r="R2053">
        <f t="shared" si="96"/>
        <v>130</v>
      </c>
      <c r="S2053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8318</v>
      </c>
      <c r="P2054" t="s">
        <v>8348</v>
      </c>
      <c r="Q2054" s="10">
        <f t="shared" si="97"/>
        <v>42375.08394675926</v>
      </c>
      <c r="R2054">
        <f t="shared" si="96"/>
        <v>353</v>
      </c>
      <c r="S2054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8318</v>
      </c>
      <c r="P2055" t="s">
        <v>8348</v>
      </c>
      <c r="Q2055" s="10">
        <f t="shared" si="97"/>
        <v>42303.617488425924</v>
      </c>
      <c r="R2055">
        <f t="shared" si="96"/>
        <v>101</v>
      </c>
      <c r="S2055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8318</v>
      </c>
      <c r="P2056" t="s">
        <v>8348</v>
      </c>
      <c r="Q2056" s="10">
        <f t="shared" si="97"/>
        <v>41731.520949074074</v>
      </c>
      <c r="R2056">
        <f t="shared" si="96"/>
        <v>114</v>
      </c>
      <c r="S2056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8318</v>
      </c>
      <c r="P2057" t="s">
        <v>8348</v>
      </c>
      <c r="Q2057" s="10">
        <f t="shared" si="97"/>
        <v>41946.674108796295</v>
      </c>
      <c r="R2057">
        <f t="shared" si="96"/>
        <v>167</v>
      </c>
      <c r="S2057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8318</v>
      </c>
      <c r="P2058" t="s">
        <v>8348</v>
      </c>
      <c r="Q2058" s="10">
        <f t="shared" si="97"/>
        <v>41351.76090277778</v>
      </c>
      <c r="R2058">
        <f t="shared" si="96"/>
        <v>153</v>
      </c>
      <c r="S2058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8318</v>
      </c>
      <c r="P2059" t="s">
        <v>8348</v>
      </c>
      <c r="Q2059" s="10">
        <f t="shared" si="97"/>
        <v>42396.494583333333</v>
      </c>
      <c r="R2059">
        <f t="shared" si="96"/>
        <v>202</v>
      </c>
      <c r="S2059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8318</v>
      </c>
      <c r="P2060" t="s">
        <v>8348</v>
      </c>
      <c r="Q2060" s="10">
        <f t="shared" si="97"/>
        <v>42026.370717592596</v>
      </c>
      <c r="R2060">
        <f t="shared" si="96"/>
        <v>168</v>
      </c>
      <c r="S2060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8318</v>
      </c>
      <c r="P2061" t="s">
        <v>8348</v>
      </c>
      <c r="Q2061" s="10">
        <f t="shared" si="97"/>
        <v>42361.602476851855</v>
      </c>
      <c r="R2061">
        <f t="shared" si="96"/>
        <v>143</v>
      </c>
      <c r="S2061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8318</v>
      </c>
      <c r="P2062" t="s">
        <v>8348</v>
      </c>
      <c r="Q2062" s="10">
        <f t="shared" si="97"/>
        <v>41783.642939814818</v>
      </c>
      <c r="R2062">
        <f t="shared" si="96"/>
        <v>196</v>
      </c>
      <c r="S2062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8318</v>
      </c>
      <c r="P2063" t="s">
        <v>8348</v>
      </c>
      <c r="Q2063" s="10">
        <f t="shared" si="97"/>
        <v>42705.764513888891</v>
      </c>
      <c r="R2063">
        <f t="shared" si="96"/>
        <v>108</v>
      </c>
      <c r="S2063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8318</v>
      </c>
      <c r="P2064" t="s">
        <v>8348</v>
      </c>
      <c r="Q2064" s="10">
        <f t="shared" si="97"/>
        <v>42423.3830787037</v>
      </c>
      <c r="R2064">
        <f t="shared" si="96"/>
        <v>115</v>
      </c>
      <c r="S2064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8318</v>
      </c>
      <c r="P2065" t="s">
        <v>8348</v>
      </c>
      <c r="Q2065" s="10">
        <f t="shared" si="97"/>
        <v>42472.73265046296</v>
      </c>
      <c r="R2065">
        <f t="shared" si="96"/>
        <v>148</v>
      </c>
      <c r="S2065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8318</v>
      </c>
      <c r="P2066" t="s">
        <v>8348</v>
      </c>
      <c r="Q2066" s="10">
        <f t="shared" si="97"/>
        <v>41389.364849537036</v>
      </c>
      <c r="R2066">
        <f t="shared" si="96"/>
        <v>191</v>
      </c>
      <c r="S2066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8318</v>
      </c>
      <c r="P2067" t="s">
        <v>8348</v>
      </c>
      <c r="Q2067" s="10">
        <f t="shared" si="97"/>
        <v>41603.333668981482</v>
      </c>
      <c r="R2067">
        <f t="shared" si="96"/>
        <v>199</v>
      </c>
      <c r="S2067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8318</v>
      </c>
      <c r="P2068" t="s">
        <v>8348</v>
      </c>
      <c r="Q2068" s="10">
        <f t="shared" si="97"/>
        <v>41844.771793981483</v>
      </c>
      <c r="R2068">
        <f t="shared" si="96"/>
        <v>219</v>
      </c>
      <c r="S2068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8318</v>
      </c>
      <c r="P2069" t="s">
        <v>8348</v>
      </c>
      <c r="Q2069" s="10">
        <f t="shared" si="97"/>
        <v>42115.853888888887</v>
      </c>
      <c r="R2069">
        <f t="shared" si="96"/>
        <v>127</v>
      </c>
      <c r="S2069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8318</v>
      </c>
      <c r="P2070" t="s">
        <v>8348</v>
      </c>
      <c r="Q2070" s="10">
        <f t="shared" si="97"/>
        <v>42633.841608796298</v>
      </c>
      <c r="R2070">
        <f t="shared" si="96"/>
        <v>105</v>
      </c>
      <c r="S2070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8318</v>
      </c>
      <c r="P2071" t="s">
        <v>8348</v>
      </c>
      <c r="Q2071" s="10">
        <f t="shared" si="97"/>
        <v>42340.972118055557</v>
      </c>
      <c r="R2071">
        <f t="shared" si="96"/>
        <v>128</v>
      </c>
      <c r="S2071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8318</v>
      </c>
      <c r="P2072" t="s">
        <v>8348</v>
      </c>
      <c r="Q2072" s="10">
        <f t="shared" si="97"/>
        <v>42519.6565162037</v>
      </c>
      <c r="R2072">
        <f t="shared" si="96"/>
        <v>317</v>
      </c>
      <c r="S2072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8318</v>
      </c>
      <c r="P2073" t="s">
        <v>8348</v>
      </c>
      <c r="Q2073" s="10">
        <f t="shared" si="97"/>
        <v>42600.278749999998</v>
      </c>
      <c r="R2073">
        <f t="shared" si="96"/>
        <v>281</v>
      </c>
      <c r="S2073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8318</v>
      </c>
      <c r="P2074" t="s">
        <v>8348</v>
      </c>
      <c r="Q2074" s="10">
        <f t="shared" si="97"/>
        <v>42467.581388888888</v>
      </c>
      <c r="R2074">
        <f t="shared" si="96"/>
        <v>111</v>
      </c>
      <c r="S2074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8318</v>
      </c>
      <c r="P2075" t="s">
        <v>8348</v>
      </c>
      <c r="Q2075" s="10">
        <f t="shared" si="97"/>
        <v>42087.668032407411</v>
      </c>
      <c r="R2075">
        <f t="shared" si="96"/>
        <v>153</v>
      </c>
      <c r="S2075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8318</v>
      </c>
      <c r="P2076" t="s">
        <v>8348</v>
      </c>
      <c r="Q2076" s="10">
        <f t="shared" si="97"/>
        <v>42466.826180555552</v>
      </c>
      <c r="R2076">
        <f t="shared" si="96"/>
        <v>103</v>
      </c>
      <c r="S2076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8318</v>
      </c>
      <c r="P2077" t="s">
        <v>8348</v>
      </c>
      <c r="Q2077" s="10">
        <f t="shared" si="97"/>
        <v>41450.681574074071</v>
      </c>
      <c r="R2077">
        <f t="shared" si="96"/>
        <v>1678</v>
      </c>
      <c r="S2077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8318</v>
      </c>
      <c r="P2078" t="s">
        <v>8348</v>
      </c>
      <c r="Q2078" s="10">
        <f t="shared" si="97"/>
        <v>41803.880659722221</v>
      </c>
      <c r="R2078">
        <f t="shared" si="96"/>
        <v>543</v>
      </c>
      <c r="S2078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8318</v>
      </c>
      <c r="P2079" t="s">
        <v>8348</v>
      </c>
      <c r="Q2079" s="10">
        <f t="shared" si="97"/>
        <v>42103.042546296296</v>
      </c>
      <c r="R2079">
        <f t="shared" si="96"/>
        <v>116</v>
      </c>
      <c r="S2079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8318</v>
      </c>
      <c r="P2080" t="s">
        <v>8348</v>
      </c>
      <c r="Q2080" s="10">
        <f t="shared" si="97"/>
        <v>42692.771493055552</v>
      </c>
      <c r="R2080">
        <f t="shared" si="96"/>
        <v>131</v>
      </c>
      <c r="S2080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8318</v>
      </c>
      <c r="P2081" t="s">
        <v>8348</v>
      </c>
      <c r="Q2081" s="10">
        <f t="shared" si="97"/>
        <v>42150.71056712963</v>
      </c>
      <c r="R2081">
        <f t="shared" ref="R2081:R2144" si="99">ROUND(E2081/D2081*100,0)</f>
        <v>288</v>
      </c>
      <c r="S2081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8318</v>
      </c>
      <c r="P2082" t="s">
        <v>8348</v>
      </c>
      <c r="Q2082" s="10">
        <f t="shared" si="97"/>
        <v>42289.957175925927</v>
      </c>
      <c r="R2082">
        <f t="shared" si="99"/>
        <v>508</v>
      </c>
      <c r="S2082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8324</v>
      </c>
      <c r="P2083" t="s">
        <v>8328</v>
      </c>
      <c r="Q2083" s="10">
        <f t="shared" si="97"/>
        <v>41004.156886574077</v>
      </c>
      <c r="R2083">
        <f t="shared" si="99"/>
        <v>115</v>
      </c>
      <c r="S2083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8324</v>
      </c>
      <c r="P2084" t="s">
        <v>8328</v>
      </c>
      <c r="Q2084" s="10">
        <f t="shared" si="97"/>
        <v>40811.120324074072</v>
      </c>
      <c r="R2084">
        <f t="shared" si="99"/>
        <v>111</v>
      </c>
      <c r="S2084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8324</v>
      </c>
      <c r="P2085" t="s">
        <v>8328</v>
      </c>
      <c r="Q2085" s="10">
        <f t="shared" si="97"/>
        <v>41034.72216435185</v>
      </c>
      <c r="R2085">
        <f t="shared" si="99"/>
        <v>113</v>
      </c>
      <c r="S2085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8324</v>
      </c>
      <c r="P2086" t="s">
        <v>8328</v>
      </c>
      <c r="Q2086" s="10">
        <f t="shared" si="97"/>
        <v>41731.833124999997</v>
      </c>
      <c r="R2086">
        <f t="shared" si="99"/>
        <v>108</v>
      </c>
      <c r="S2086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8324</v>
      </c>
      <c r="P2087" t="s">
        <v>8328</v>
      </c>
      <c r="Q2087" s="10">
        <f t="shared" si="97"/>
        <v>41075.835497685184</v>
      </c>
      <c r="R2087">
        <f t="shared" si="99"/>
        <v>124</v>
      </c>
      <c r="S2087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8324</v>
      </c>
      <c r="P2088" t="s">
        <v>8328</v>
      </c>
      <c r="Q2088" s="10">
        <f t="shared" si="97"/>
        <v>40860.67050925926</v>
      </c>
      <c r="R2088">
        <f t="shared" si="99"/>
        <v>101</v>
      </c>
      <c r="S2088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8324</v>
      </c>
      <c r="P2089" t="s">
        <v>8328</v>
      </c>
      <c r="Q2089" s="10">
        <f t="shared" si="97"/>
        <v>40764.204375000001</v>
      </c>
      <c r="R2089">
        <f t="shared" si="99"/>
        <v>104</v>
      </c>
      <c r="S2089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8324</v>
      </c>
      <c r="P2090" t="s">
        <v>8328</v>
      </c>
      <c r="Q2090" s="10">
        <f t="shared" si="97"/>
        <v>40395.714722222219</v>
      </c>
      <c r="R2090">
        <f t="shared" si="99"/>
        <v>116</v>
      </c>
      <c r="S2090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8324</v>
      </c>
      <c r="P2091" t="s">
        <v>8328</v>
      </c>
      <c r="Q2091" s="10">
        <f t="shared" si="97"/>
        <v>41453.076319444444</v>
      </c>
      <c r="R2091">
        <f t="shared" si="99"/>
        <v>120</v>
      </c>
      <c r="S2091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8324</v>
      </c>
      <c r="P2092" t="s">
        <v>8328</v>
      </c>
      <c r="Q2092" s="10">
        <f t="shared" si="97"/>
        <v>41299.381423611114</v>
      </c>
      <c r="R2092">
        <f t="shared" si="99"/>
        <v>115</v>
      </c>
      <c r="S2092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8324</v>
      </c>
      <c r="P2093" t="s">
        <v>8328</v>
      </c>
      <c r="Q2093" s="10">
        <f t="shared" si="97"/>
        <v>40555.322662037033</v>
      </c>
      <c r="R2093">
        <f t="shared" si="99"/>
        <v>120</v>
      </c>
      <c r="S2093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8324</v>
      </c>
      <c r="P2094" t="s">
        <v>8328</v>
      </c>
      <c r="Q2094" s="10">
        <f t="shared" si="97"/>
        <v>40763.707546296297</v>
      </c>
      <c r="R2094">
        <f t="shared" si="99"/>
        <v>101</v>
      </c>
      <c r="S2094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8324</v>
      </c>
      <c r="P2095" t="s">
        <v>8328</v>
      </c>
      <c r="Q2095" s="10">
        <f t="shared" si="97"/>
        <v>41205.854537037041</v>
      </c>
      <c r="R2095">
        <f t="shared" si="99"/>
        <v>102</v>
      </c>
      <c r="S2095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8324</v>
      </c>
      <c r="P2096" t="s">
        <v>8328</v>
      </c>
      <c r="Q2096" s="10">
        <f t="shared" si="97"/>
        <v>40939.02002314815</v>
      </c>
      <c r="R2096">
        <f t="shared" si="99"/>
        <v>121</v>
      </c>
      <c r="S2096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8324</v>
      </c>
      <c r="P2097" t="s">
        <v>8328</v>
      </c>
      <c r="Q2097" s="10">
        <f t="shared" si="97"/>
        <v>40758.733483796292</v>
      </c>
      <c r="R2097">
        <f t="shared" si="99"/>
        <v>100</v>
      </c>
      <c r="S2097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8324</v>
      </c>
      <c r="P2098" t="s">
        <v>8328</v>
      </c>
      <c r="Q2098" s="10">
        <f t="shared" si="97"/>
        <v>41192.758506944447</v>
      </c>
      <c r="R2098">
        <f t="shared" si="99"/>
        <v>102</v>
      </c>
      <c r="S2098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8324</v>
      </c>
      <c r="P2099" t="s">
        <v>8328</v>
      </c>
      <c r="Q2099" s="10">
        <f t="shared" si="97"/>
        <v>40818.58489583333</v>
      </c>
      <c r="R2099">
        <f t="shared" si="99"/>
        <v>100</v>
      </c>
      <c r="S2099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8324</v>
      </c>
      <c r="P2100" t="s">
        <v>8328</v>
      </c>
      <c r="Q2100" s="10">
        <f t="shared" si="97"/>
        <v>40946.11383101852</v>
      </c>
      <c r="R2100">
        <f t="shared" si="99"/>
        <v>100</v>
      </c>
      <c r="S2100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8324</v>
      </c>
      <c r="P2101" t="s">
        <v>8328</v>
      </c>
      <c r="Q2101" s="10">
        <f t="shared" si="97"/>
        <v>42173.746342592596</v>
      </c>
      <c r="R2101">
        <f t="shared" si="99"/>
        <v>132</v>
      </c>
      <c r="S2101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8324</v>
      </c>
      <c r="P2102" t="s">
        <v>8328</v>
      </c>
      <c r="Q2102" s="10">
        <f t="shared" si="97"/>
        <v>41074.834965277776</v>
      </c>
      <c r="R2102">
        <f t="shared" si="99"/>
        <v>137</v>
      </c>
      <c r="S2102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8324</v>
      </c>
      <c r="P2103" t="s">
        <v>8328</v>
      </c>
      <c r="Q2103" s="10">
        <f t="shared" si="97"/>
        <v>40892.149467592593</v>
      </c>
      <c r="R2103">
        <f t="shared" si="99"/>
        <v>113</v>
      </c>
      <c r="S2103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8324</v>
      </c>
      <c r="P2104" t="s">
        <v>8328</v>
      </c>
      <c r="Q2104" s="10">
        <f t="shared" si="97"/>
        <v>40638.868611111109</v>
      </c>
      <c r="R2104">
        <f t="shared" si="99"/>
        <v>136</v>
      </c>
      <c r="S2104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8324</v>
      </c>
      <c r="P2105" t="s">
        <v>8328</v>
      </c>
      <c r="Q2105" s="10">
        <f t="shared" si="97"/>
        <v>41192.754942129628</v>
      </c>
      <c r="R2105">
        <f t="shared" si="99"/>
        <v>146</v>
      </c>
      <c r="S2105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8324</v>
      </c>
      <c r="P2106" t="s">
        <v>8328</v>
      </c>
      <c r="Q2106" s="10">
        <f t="shared" si="97"/>
        <v>41394.074467592596</v>
      </c>
      <c r="R2106">
        <f t="shared" si="99"/>
        <v>130</v>
      </c>
      <c r="S2106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8324</v>
      </c>
      <c r="P2107" t="s">
        <v>8328</v>
      </c>
      <c r="Q2107" s="10">
        <f t="shared" si="97"/>
        <v>41951.788807870369</v>
      </c>
      <c r="R2107">
        <f t="shared" si="99"/>
        <v>254</v>
      </c>
      <c r="S2107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8324</v>
      </c>
      <c r="P2108" t="s">
        <v>8328</v>
      </c>
      <c r="Q2108" s="10">
        <f t="shared" si="97"/>
        <v>41270.21497685185</v>
      </c>
      <c r="R2108">
        <f t="shared" si="99"/>
        <v>107</v>
      </c>
      <c r="S2108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8324</v>
      </c>
      <c r="P2109" t="s">
        <v>8328</v>
      </c>
      <c r="Q2109" s="10">
        <f t="shared" si="97"/>
        <v>41934.71056712963</v>
      </c>
      <c r="R2109">
        <f t="shared" si="99"/>
        <v>108</v>
      </c>
      <c r="S2109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8324</v>
      </c>
      <c r="P2110" t="s">
        <v>8328</v>
      </c>
      <c r="Q2110" s="10">
        <f t="shared" si="97"/>
        <v>41135.175694444442</v>
      </c>
      <c r="R2110">
        <f t="shared" si="99"/>
        <v>107</v>
      </c>
      <c r="S2110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8324</v>
      </c>
      <c r="P2111" t="s">
        <v>8328</v>
      </c>
      <c r="Q2111" s="10">
        <f t="shared" si="97"/>
        <v>42160.708530092597</v>
      </c>
      <c r="R2111">
        <f t="shared" si="99"/>
        <v>107</v>
      </c>
      <c r="S2111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8324</v>
      </c>
      <c r="P2112" t="s">
        <v>8328</v>
      </c>
      <c r="Q2112" s="10">
        <f t="shared" si="97"/>
        <v>41759.670937499999</v>
      </c>
      <c r="R2112">
        <f t="shared" si="99"/>
        <v>100</v>
      </c>
      <c r="S2112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8324</v>
      </c>
      <c r="P2113" t="s">
        <v>8328</v>
      </c>
      <c r="Q2113" s="10">
        <f t="shared" si="97"/>
        <v>40703.197048611109</v>
      </c>
      <c r="R2113">
        <f t="shared" si="99"/>
        <v>107</v>
      </c>
      <c r="S2113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8324</v>
      </c>
      <c r="P2114" t="s">
        <v>8328</v>
      </c>
      <c r="Q2114" s="10">
        <f t="shared" ref="Q2114:Q2177" si="100">(((J2114/60)/60)/24)+DATE(1970,1,1)</f>
        <v>41365.928159722222</v>
      </c>
      <c r="R2114">
        <f t="shared" si="99"/>
        <v>100</v>
      </c>
      <c r="S2114">
        <f t="shared" ref="S2114:S2177" si="101">YEAR(Q2114)</f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8324</v>
      </c>
      <c r="P2115" t="s">
        <v>8328</v>
      </c>
      <c r="Q2115" s="10">
        <f t="shared" si="100"/>
        <v>41870.86546296296</v>
      </c>
      <c r="R2115">
        <f t="shared" si="99"/>
        <v>105</v>
      </c>
      <c r="S2115">
        <f t="shared" si="101"/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8324</v>
      </c>
      <c r="P2116" t="s">
        <v>8328</v>
      </c>
      <c r="Q2116" s="10">
        <f t="shared" si="100"/>
        <v>40458.815625000003</v>
      </c>
      <c r="R2116">
        <f t="shared" si="99"/>
        <v>105</v>
      </c>
      <c r="S2116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8324</v>
      </c>
      <c r="P2117" t="s">
        <v>8328</v>
      </c>
      <c r="Q2117" s="10">
        <f t="shared" si="100"/>
        <v>40564.081030092595</v>
      </c>
      <c r="R2117">
        <f t="shared" si="99"/>
        <v>226</v>
      </c>
      <c r="S2117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8324</v>
      </c>
      <c r="P2118" t="s">
        <v>8328</v>
      </c>
      <c r="Q2118" s="10">
        <f t="shared" si="100"/>
        <v>41136.777812500004</v>
      </c>
      <c r="R2118">
        <f t="shared" si="99"/>
        <v>101</v>
      </c>
      <c r="S2118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8324</v>
      </c>
      <c r="P2119" t="s">
        <v>8328</v>
      </c>
      <c r="Q2119" s="10">
        <f t="shared" si="100"/>
        <v>42290.059594907405</v>
      </c>
      <c r="R2119">
        <f t="shared" si="99"/>
        <v>148</v>
      </c>
      <c r="S2119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8324</v>
      </c>
      <c r="P2120" t="s">
        <v>8328</v>
      </c>
      <c r="Q2120" s="10">
        <f t="shared" si="100"/>
        <v>40718.839537037034</v>
      </c>
      <c r="R2120">
        <f t="shared" si="99"/>
        <v>135</v>
      </c>
      <c r="S2120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8324</v>
      </c>
      <c r="P2121" t="s">
        <v>8328</v>
      </c>
      <c r="Q2121" s="10">
        <f t="shared" si="100"/>
        <v>41107.130150462966</v>
      </c>
      <c r="R2121">
        <f t="shared" si="99"/>
        <v>101</v>
      </c>
      <c r="S2121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8324</v>
      </c>
      <c r="P2122" t="s">
        <v>8328</v>
      </c>
      <c r="Q2122" s="10">
        <f t="shared" si="100"/>
        <v>41591.964537037034</v>
      </c>
      <c r="R2122">
        <f t="shared" si="99"/>
        <v>101</v>
      </c>
      <c r="S2122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8332</v>
      </c>
      <c r="P2123" t="s">
        <v>8333</v>
      </c>
      <c r="Q2123" s="10">
        <f t="shared" si="100"/>
        <v>42716.7424537037</v>
      </c>
      <c r="R2123">
        <f t="shared" si="99"/>
        <v>1</v>
      </c>
      <c r="S2123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8332</v>
      </c>
      <c r="P2124" t="s">
        <v>8333</v>
      </c>
      <c r="Q2124" s="10">
        <f t="shared" si="100"/>
        <v>42712.300567129627</v>
      </c>
      <c r="R2124">
        <f t="shared" si="99"/>
        <v>0</v>
      </c>
      <c r="S2124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8332</v>
      </c>
      <c r="P2125" t="s">
        <v>8333</v>
      </c>
      <c r="Q2125" s="10">
        <f t="shared" si="100"/>
        <v>40198.424849537041</v>
      </c>
      <c r="R2125">
        <f t="shared" si="99"/>
        <v>10</v>
      </c>
      <c r="S2125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8332</v>
      </c>
      <c r="P2126" t="s">
        <v>8333</v>
      </c>
      <c r="Q2126" s="10">
        <f t="shared" si="100"/>
        <v>40464.028182870366</v>
      </c>
      <c r="R2126">
        <f t="shared" si="99"/>
        <v>10</v>
      </c>
      <c r="S2126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8332</v>
      </c>
      <c r="P2127" t="s">
        <v>8333</v>
      </c>
      <c r="Q2127" s="10">
        <f t="shared" si="100"/>
        <v>42191.023530092592</v>
      </c>
      <c r="R2127">
        <f t="shared" si="99"/>
        <v>1</v>
      </c>
      <c r="S2127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8332</v>
      </c>
      <c r="P2128" t="s">
        <v>8333</v>
      </c>
      <c r="Q2128" s="10">
        <f t="shared" si="100"/>
        <v>41951.973229166666</v>
      </c>
      <c r="R2128">
        <f t="shared" si="99"/>
        <v>0</v>
      </c>
      <c r="S2128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8332</v>
      </c>
      <c r="P2129" t="s">
        <v>8333</v>
      </c>
      <c r="Q2129" s="10">
        <f t="shared" si="100"/>
        <v>42045.50535879629</v>
      </c>
      <c r="R2129">
        <f t="shared" si="99"/>
        <v>29</v>
      </c>
      <c r="S2129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8332</v>
      </c>
      <c r="P2130" t="s">
        <v>8333</v>
      </c>
      <c r="Q2130" s="10">
        <f t="shared" si="100"/>
        <v>41843.772789351853</v>
      </c>
      <c r="R2130">
        <f t="shared" si="99"/>
        <v>0</v>
      </c>
      <c r="S2130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8332</v>
      </c>
      <c r="P2131" t="s">
        <v>8333</v>
      </c>
      <c r="Q2131" s="10">
        <f t="shared" si="100"/>
        <v>42409.024305555555</v>
      </c>
      <c r="R2131">
        <f t="shared" si="99"/>
        <v>12</v>
      </c>
      <c r="S2131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8332</v>
      </c>
      <c r="P2132" t="s">
        <v>8333</v>
      </c>
      <c r="Q2132" s="10">
        <f t="shared" si="100"/>
        <v>41832.086377314816</v>
      </c>
      <c r="R2132">
        <f t="shared" si="99"/>
        <v>0</v>
      </c>
      <c r="S2132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8332</v>
      </c>
      <c r="P2133" t="s">
        <v>8333</v>
      </c>
      <c r="Q2133" s="10">
        <f t="shared" si="100"/>
        <v>42167.207071759258</v>
      </c>
      <c r="R2133">
        <f t="shared" si="99"/>
        <v>5</v>
      </c>
      <c r="S2133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8332</v>
      </c>
      <c r="P2134" t="s">
        <v>8333</v>
      </c>
      <c r="Q2134" s="10">
        <f t="shared" si="100"/>
        <v>41643.487175925926</v>
      </c>
      <c r="R2134">
        <f t="shared" si="99"/>
        <v>2</v>
      </c>
      <c r="S2134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8332</v>
      </c>
      <c r="P2135" t="s">
        <v>8333</v>
      </c>
      <c r="Q2135" s="10">
        <f t="shared" si="100"/>
        <v>40619.097210648149</v>
      </c>
      <c r="R2135">
        <f t="shared" si="99"/>
        <v>2</v>
      </c>
      <c r="S2135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8332</v>
      </c>
      <c r="P2136" t="s">
        <v>8333</v>
      </c>
      <c r="Q2136" s="10">
        <f t="shared" si="100"/>
        <v>41361.886469907404</v>
      </c>
      <c r="R2136">
        <f t="shared" si="99"/>
        <v>2</v>
      </c>
      <c r="S2136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8332</v>
      </c>
      <c r="P2137" t="s">
        <v>8333</v>
      </c>
      <c r="Q2137" s="10">
        <f t="shared" si="100"/>
        <v>41156.963344907403</v>
      </c>
      <c r="R2137">
        <f t="shared" si="99"/>
        <v>10</v>
      </c>
      <c r="S2137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8332</v>
      </c>
      <c r="P2138" t="s">
        <v>8333</v>
      </c>
      <c r="Q2138" s="10">
        <f t="shared" si="100"/>
        <v>41536.509097222224</v>
      </c>
      <c r="R2138">
        <f t="shared" si="99"/>
        <v>0</v>
      </c>
      <c r="S2138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8332</v>
      </c>
      <c r="P2139" t="s">
        <v>8333</v>
      </c>
      <c r="Q2139" s="10">
        <f t="shared" si="100"/>
        <v>41948.771168981482</v>
      </c>
      <c r="R2139">
        <f t="shared" si="99"/>
        <v>28</v>
      </c>
      <c r="S2139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8332</v>
      </c>
      <c r="P2140" t="s">
        <v>8333</v>
      </c>
      <c r="Q2140" s="10">
        <f t="shared" si="100"/>
        <v>41557.013182870374</v>
      </c>
      <c r="R2140">
        <f t="shared" si="99"/>
        <v>13</v>
      </c>
      <c r="S2140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8332</v>
      </c>
      <c r="P2141" t="s">
        <v>8333</v>
      </c>
      <c r="Q2141" s="10">
        <f t="shared" si="100"/>
        <v>42647.750092592592</v>
      </c>
      <c r="R2141">
        <f t="shared" si="99"/>
        <v>5</v>
      </c>
      <c r="S2141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8332</v>
      </c>
      <c r="P2142" t="s">
        <v>8333</v>
      </c>
      <c r="Q2142" s="10">
        <f t="shared" si="100"/>
        <v>41255.833611111113</v>
      </c>
      <c r="R2142">
        <f t="shared" si="99"/>
        <v>0</v>
      </c>
      <c r="S2142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8332</v>
      </c>
      <c r="P2143" t="s">
        <v>8333</v>
      </c>
      <c r="Q2143" s="10">
        <f t="shared" si="100"/>
        <v>41927.235636574071</v>
      </c>
      <c r="R2143">
        <f t="shared" si="99"/>
        <v>0</v>
      </c>
      <c r="S2143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8332</v>
      </c>
      <c r="P2144" t="s">
        <v>8333</v>
      </c>
      <c r="Q2144" s="10">
        <f t="shared" si="100"/>
        <v>42340.701504629629</v>
      </c>
      <c r="R2144">
        <f t="shared" si="99"/>
        <v>6</v>
      </c>
      <c r="S2144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8332</v>
      </c>
      <c r="P2145" t="s">
        <v>8333</v>
      </c>
      <c r="Q2145" s="10">
        <f t="shared" si="100"/>
        <v>40332.886712962965</v>
      </c>
      <c r="R2145">
        <f t="shared" ref="R2145:R2208" si="102">ROUND(E2145/D2145*100,0)</f>
        <v>11</v>
      </c>
      <c r="S2145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8332</v>
      </c>
      <c r="P2146" t="s">
        <v>8333</v>
      </c>
      <c r="Q2146" s="10">
        <f t="shared" si="100"/>
        <v>41499.546759259261</v>
      </c>
      <c r="R2146">
        <f t="shared" si="102"/>
        <v>2</v>
      </c>
      <c r="S2146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8332</v>
      </c>
      <c r="P2147" t="s">
        <v>8333</v>
      </c>
      <c r="Q2147" s="10">
        <f t="shared" si="100"/>
        <v>41575.237430555557</v>
      </c>
      <c r="R2147">
        <f t="shared" si="102"/>
        <v>30</v>
      </c>
      <c r="S2147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8332</v>
      </c>
      <c r="P2148" t="s">
        <v>8333</v>
      </c>
      <c r="Q2148" s="10">
        <f t="shared" si="100"/>
        <v>42397.679513888885</v>
      </c>
      <c r="R2148">
        <f t="shared" si="102"/>
        <v>0</v>
      </c>
      <c r="S2148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8332</v>
      </c>
      <c r="P2149" t="s">
        <v>8333</v>
      </c>
      <c r="Q2149" s="10">
        <f t="shared" si="100"/>
        <v>41927.295694444445</v>
      </c>
      <c r="R2149">
        <f t="shared" si="102"/>
        <v>1</v>
      </c>
      <c r="S2149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8332</v>
      </c>
      <c r="P2150" t="s">
        <v>8333</v>
      </c>
      <c r="Q2150" s="10">
        <f t="shared" si="100"/>
        <v>42066.733587962968</v>
      </c>
      <c r="R2150">
        <f t="shared" si="102"/>
        <v>2</v>
      </c>
      <c r="S2150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8332</v>
      </c>
      <c r="P2151" t="s">
        <v>8333</v>
      </c>
      <c r="Q2151" s="10">
        <f t="shared" si="100"/>
        <v>40355.024953703702</v>
      </c>
      <c r="R2151">
        <f t="shared" si="102"/>
        <v>0</v>
      </c>
      <c r="S2151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8332</v>
      </c>
      <c r="P2152" t="s">
        <v>8333</v>
      </c>
      <c r="Q2152" s="10">
        <f t="shared" si="100"/>
        <v>42534.284710648149</v>
      </c>
      <c r="R2152">
        <f t="shared" si="102"/>
        <v>1</v>
      </c>
      <c r="S2152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8332</v>
      </c>
      <c r="P2153" t="s">
        <v>8333</v>
      </c>
      <c r="Q2153" s="10">
        <f t="shared" si="100"/>
        <v>42520.847384259265</v>
      </c>
      <c r="R2153">
        <f t="shared" si="102"/>
        <v>0</v>
      </c>
      <c r="S2153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8332</v>
      </c>
      <c r="P2154" t="s">
        <v>8333</v>
      </c>
      <c r="Q2154" s="10">
        <f t="shared" si="100"/>
        <v>41683.832280092596</v>
      </c>
      <c r="R2154">
        <f t="shared" si="102"/>
        <v>0</v>
      </c>
      <c r="S2154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8332</v>
      </c>
      <c r="P2155" t="s">
        <v>8333</v>
      </c>
      <c r="Q2155" s="10">
        <f t="shared" si="100"/>
        <v>41974.911087962959</v>
      </c>
      <c r="R2155">
        <f t="shared" si="102"/>
        <v>0</v>
      </c>
      <c r="S2155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8332</v>
      </c>
      <c r="P2156" t="s">
        <v>8333</v>
      </c>
      <c r="Q2156" s="10">
        <f t="shared" si="100"/>
        <v>41647.632256944446</v>
      </c>
      <c r="R2156">
        <f t="shared" si="102"/>
        <v>1</v>
      </c>
      <c r="S2156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8332</v>
      </c>
      <c r="P2157" t="s">
        <v>8333</v>
      </c>
      <c r="Q2157" s="10">
        <f t="shared" si="100"/>
        <v>42430.747511574074</v>
      </c>
      <c r="R2157">
        <f t="shared" si="102"/>
        <v>2</v>
      </c>
      <c r="S2157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8332</v>
      </c>
      <c r="P2158" t="s">
        <v>8333</v>
      </c>
      <c r="Q2158" s="10">
        <f t="shared" si="100"/>
        <v>41488.85423611111</v>
      </c>
      <c r="R2158">
        <f t="shared" si="102"/>
        <v>3</v>
      </c>
      <c r="S2158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8332</v>
      </c>
      <c r="P2159" t="s">
        <v>8333</v>
      </c>
      <c r="Q2159" s="10">
        <f t="shared" si="100"/>
        <v>42694.98128472222</v>
      </c>
      <c r="R2159">
        <f t="shared" si="102"/>
        <v>28</v>
      </c>
      <c r="S2159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8332</v>
      </c>
      <c r="P2160" t="s">
        <v>8333</v>
      </c>
      <c r="Q2160" s="10">
        <f t="shared" si="100"/>
        <v>41264.853865740741</v>
      </c>
      <c r="R2160">
        <f t="shared" si="102"/>
        <v>7</v>
      </c>
      <c r="S2160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8332</v>
      </c>
      <c r="P2161" t="s">
        <v>8333</v>
      </c>
      <c r="Q2161" s="10">
        <f t="shared" si="100"/>
        <v>40710.731180555551</v>
      </c>
      <c r="R2161">
        <f t="shared" si="102"/>
        <v>1</v>
      </c>
      <c r="S2161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8332</v>
      </c>
      <c r="P2162" t="s">
        <v>8333</v>
      </c>
      <c r="Q2162" s="10">
        <f t="shared" si="100"/>
        <v>41018.711863425924</v>
      </c>
      <c r="R2162">
        <f t="shared" si="102"/>
        <v>1</v>
      </c>
      <c r="S2162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8324</v>
      </c>
      <c r="P2163" t="s">
        <v>8325</v>
      </c>
      <c r="Q2163" s="10">
        <f t="shared" si="100"/>
        <v>42240.852534722217</v>
      </c>
      <c r="R2163">
        <f t="shared" si="102"/>
        <v>116</v>
      </c>
      <c r="S2163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8324</v>
      </c>
      <c r="P2164" t="s">
        <v>8325</v>
      </c>
      <c r="Q2164" s="10">
        <f t="shared" si="100"/>
        <v>41813.766099537039</v>
      </c>
      <c r="R2164">
        <f t="shared" si="102"/>
        <v>112</v>
      </c>
      <c r="S2164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8324</v>
      </c>
      <c r="P2165" t="s">
        <v>8325</v>
      </c>
      <c r="Q2165" s="10">
        <f t="shared" si="100"/>
        <v>42111.899537037039</v>
      </c>
      <c r="R2165">
        <f t="shared" si="102"/>
        <v>132</v>
      </c>
      <c r="S2165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8324</v>
      </c>
      <c r="P2166" t="s">
        <v>8325</v>
      </c>
      <c r="Q2166" s="10">
        <f t="shared" si="100"/>
        <v>42515.71775462963</v>
      </c>
      <c r="R2166">
        <f t="shared" si="102"/>
        <v>103</v>
      </c>
      <c r="S2166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8324</v>
      </c>
      <c r="P2167" t="s">
        <v>8325</v>
      </c>
      <c r="Q2167" s="10">
        <f t="shared" si="100"/>
        <v>42438.667071759264</v>
      </c>
      <c r="R2167">
        <f t="shared" si="102"/>
        <v>139</v>
      </c>
      <c r="S2167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8324</v>
      </c>
      <c r="P2168" t="s">
        <v>8325</v>
      </c>
      <c r="Q2168" s="10">
        <f t="shared" si="100"/>
        <v>41933.838171296295</v>
      </c>
      <c r="R2168">
        <f t="shared" si="102"/>
        <v>147</v>
      </c>
      <c r="S2168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8324</v>
      </c>
      <c r="P2169" t="s">
        <v>8325</v>
      </c>
      <c r="Q2169" s="10">
        <f t="shared" si="100"/>
        <v>41153.066400462965</v>
      </c>
      <c r="R2169">
        <f t="shared" si="102"/>
        <v>120</v>
      </c>
      <c r="S2169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8324</v>
      </c>
      <c r="P2170" t="s">
        <v>8325</v>
      </c>
      <c r="Q2170" s="10">
        <f t="shared" si="100"/>
        <v>42745.600243055553</v>
      </c>
      <c r="R2170">
        <f t="shared" si="102"/>
        <v>122</v>
      </c>
      <c r="S2170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8324</v>
      </c>
      <c r="P2171" t="s">
        <v>8325</v>
      </c>
      <c r="Q2171" s="10">
        <f t="shared" si="100"/>
        <v>42793.700821759259</v>
      </c>
      <c r="R2171">
        <f t="shared" si="102"/>
        <v>100</v>
      </c>
      <c r="S2171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8324</v>
      </c>
      <c r="P2172" t="s">
        <v>8325</v>
      </c>
      <c r="Q2172" s="10">
        <f t="shared" si="100"/>
        <v>42198.750254629631</v>
      </c>
      <c r="R2172">
        <f t="shared" si="102"/>
        <v>181</v>
      </c>
      <c r="S2172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8324</v>
      </c>
      <c r="P2173" t="s">
        <v>8325</v>
      </c>
      <c r="Q2173" s="10">
        <f t="shared" si="100"/>
        <v>42141.95711805555</v>
      </c>
      <c r="R2173">
        <f t="shared" si="102"/>
        <v>106</v>
      </c>
      <c r="S2173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8324</v>
      </c>
      <c r="P2174" t="s">
        <v>8325</v>
      </c>
      <c r="Q2174" s="10">
        <f t="shared" si="100"/>
        <v>42082.580092592587</v>
      </c>
      <c r="R2174">
        <f t="shared" si="102"/>
        <v>100</v>
      </c>
      <c r="S2174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8324</v>
      </c>
      <c r="P2175" t="s">
        <v>8325</v>
      </c>
      <c r="Q2175" s="10">
        <f t="shared" si="100"/>
        <v>41495.692627314813</v>
      </c>
      <c r="R2175">
        <f t="shared" si="102"/>
        <v>127</v>
      </c>
      <c r="S2175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8324</v>
      </c>
      <c r="P2176" t="s">
        <v>8325</v>
      </c>
      <c r="Q2176" s="10">
        <f t="shared" si="100"/>
        <v>42465.542905092589</v>
      </c>
      <c r="R2176">
        <f t="shared" si="102"/>
        <v>103</v>
      </c>
      <c r="S2176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8324</v>
      </c>
      <c r="P2177" t="s">
        <v>8325</v>
      </c>
      <c r="Q2177" s="10">
        <f t="shared" si="100"/>
        <v>42565.009097222224</v>
      </c>
      <c r="R2177">
        <f t="shared" si="102"/>
        <v>250</v>
      </c>
      <c r="S2177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8324</v>
      </c>
      <c r="P2178" t="s">
        <v>8325</v>
      </c>
      <c r="Q2178" s="10">
        <f t="shared" ref="Q2178:Q2241" si="103">(((J2178/60)/60)/24)+DATE(1970,1,1)</f>
        <v>42096.633206018523</v>
      </c>
      <c r="R2178">
        <f t="shared" si="102"/>
        <v>126</v>
      </c>
      <c r="S2178">
        <f t="shared" ref="S2178:S2241" si="104">YEAR(Q2178)</f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8324</v>
      </c>
      <c r="P2179" t="s">
        <v>8325</v>
      </c>
      <c r="Q2179" s="10">
        <f t="shared" si="103"/>
        <v>42502.250775462962</v>
      </c>
      <c r="R2179">
        <f t="shared" si="102"/>
        <v>100</v>
      </c>
      <c r="S2179">
        <f t="shared" si="104"/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8324</v>
      </c>
      <c r="P2180" t="s">
        <v>8325</v>
      </c>
      <c r="Q2180" s="10">
        <f t="shared" si="103"/>
        <v>42723.63653935185</v>
      </c>
      <c r="R2180">
        <f t="shared" si="102"/>
        <v>139</v>
      </c>
      <c r="S2180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8324</v>
      </c>
      <c r="P2181" t="s">
        <v>8325</v>
      </c>
      <c r="Q2181" s="10">
        <f t="shared" si="103"/>
        <v>42075.171203703707</v>
      </c>
      <c r="R2181">
        <f t="shared" si="102"/>
        <v>161</v>
      </c>
      <c r="S2181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8324</v>
      </c>
      <c r="P2182" t="s">
        <v>8325</v>
      </c>
      <c r="Q2182" s="10">
        <f t="shared" si="103"/>
        <v>42279.669768518521</v>
      </c>
      <c r="R2182">
        <f t="shared" si="102"/>
        <v>107</v>
      </c>
      <c r="S2182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8332</v>
      </c>
      <c r="P2183" t="s">
        <v>8350</v>
      </c>
      <c r="Q2183" s="10">
        <f t="shared" si="103"/>
        <v>42773.005243055552</v>
      </c>
      <c r="R2183">
        <f t="shared" si="102"/>
        <v>153</v>
      </c>
      <c r="S2183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8332</v>
      </c>
      <c r="P2184" t="s">
        <v>8350</v>
      </c>
      <c r="Q2184" s="10">
        <f t="shared" si="103"/>
        <v>41879.900752314818</v>
      </c>
      <c r="R2184">
        <f t="shared" si="102"/>
        <v>524</v>
      </c>
      <c r="S2184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8332</v>
      </c>
      <c r="P2185" t="s">
        <v>8350</v>
      </c>
      <c r="Q2185" s="10">
        <f t="shared" si="103"/>
        <v>42745.365474537044</v>
      </c>
      <c r="R2185">
        <f t="shared" si="102"/>
        <v>489</v>
      </c>
      <c r="S2185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8332</v>
      </c>
      <c r="P2186" t="s">
        <v>8350</v>
      </c>
      <c r="Q2186" s="10">
        <f t="shared" si="103"/>
        <v>42380.690289351856</v>
      </c>
      <c r="R2186">
        <f t="shared" si="102"/>
        <v>285</v>
      </c>
      <c r="S2186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8332</v>
      </c>
      <c r="P2187" t="s">
        <v>8350</v>
      </c>
      <c r="Q2187" s="10">
        <f t="shared" si="103"/>
        <v>41319.349988425929</v>
      </c>
      <c r="R2187">
        <f t="shared" si="102"/>
        <v>1857</v>
      </c>
      <c r="S2187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8332</v>
      </c>
      <c r="P2188" t="s">
        <v>8350</v>
      </c>
      <c r="Q2188" s="10">
        <f t="shared" si="103"/>
        <v>42583.615081018521</v>
      </c>
      <c r="R2188">
        <f t="shared" si="102"/>
        <v>110</v>
      </c>
      <c r="S2188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8332</v>
      </c>
      <c r="P2189" t="s">
        <v>8350</v>
      </c>
      <c r="Q2189" s="10">
        <f t="shared" si="103"/>
        <v>42068.209097222221</v>
      </c>
      <c r="R2189">
        <f t="shared" si="102"/>
        <v>1015</v>
      </c>
      <c r="S2189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8332</v>
      </c>
      <c r="P2190" t="s">
        <v>8350</v>
      </c>
      <c r="Q2190" s="10">
        <f t="shared" si="103"/>
        <v>42633.586122685185</v>
      </c>
      <c r="R2190">
        <f t="shared" si="102"/>
        <v>412</v>
      </c>
      <c r="S2190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8332</v>
      </c>
      <c r="P2191" t="s">
        <v>8350</v>
      </c>
      <c r="Q2191" s="10">
        <f t="shared" si="103"/>
        <v>42467.788194444445</v>
      </c>
      <c r="R2191">
        <f t="shared" si="102"/>
        <v>503</v>
      </c>
      <c r="S2191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8332</v>
      </c>
      <c r="P2192" t="s">
        <v>8350</v>
      </c>
      <c r="Q2192" s="10">
        <f t="shared" si="103"/>
        <v>42417.625046296293</v>
      </c>
      <c r="R2192">
        <f t="shared" si="102"/>
        <v>185</v>
      </c>
      <c r="S2192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8332</v>
      </c>
      <c r="P2193" t="s">
        <v>8350</v>
      </c>
      <c r="Q2193" s="10">
        <f t="shared" si="103"/>
        <v>42768.833645833336</v>
      </c>
      <c r="R2193">
        <f t="shared" si="102"/>
        <v>120</v>
      </c>
      <c r="S2193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8332</v>
      </c>
      <c r="P2194" t="s">
        <v>8350</v>
      </c>
      <c r="Q2194" s="10">
        <f t="shared" si="103"/>
        <v>42691.8512037037</v>
      </c>
      <c r="R2194">
        <f t="shared" si="102"/>
        <v>1081</v>
      </c>
      <c r="S2194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8332</v>
      </c>
      <c r="P2195" t="s">
        <v>8350</v>
      </c>
      <c r="Q2195" s="10">
        <f t="shared" si="103"/>
        <v>42664.405925925923</v>
      </c>
      <c r="R2195">
        <f t="shared" si="102"/>
        <v>452</v>
      </c>
      <c r="S2195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8332</v>
      </c>
      <c r="P2196" t="s">
        <v>8350</v>
      </c>
      <c r="Q2196" s="10">
        <f t="shared" si="103"/>
        <v>42425.757986111115</v>
      </c>
      <c r="R2196">
        <f t="shared" si="102"/>
        <v>537</v>
      </c>
      <c r="S2196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8332</v>
      </c>
      <c r="P2197" t="s">
        <v>8350</v>
      </c>
      <c r="Q2197" s="10">
        <f t="shared" si="103"/>
        <v>42197.771990740745</v>
      </c>
      <c r="R2197">
        <f t="shared" si="102"/>
        <v>120</v>
      </c>
      <c r="S2197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8332</v>
      </c>
      <c r="P2198" t="s">
        <v>8350</v>
      </c>
      <c r="Q2198" s="10">
        <f t="shared" si="103"/>
        <v>42675.487291666665</v>
      </c>
      <c r="R2198">
        <f t="shared" si="102"/>
        <v>114</v>
      </c>
      <c r="S2198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8332</v>
      </c>
      <c r="P2199" t="s">
        <v>8350</v>
      </c>
      <c r="Q2199" s="10">
        <f t="shared" si="103"/>
        <v>42033.584016203706</v>
      </c>
      <c r="R2199">
        <f t="shared" si="102"/>
        <v>951</v>
      </c>
      <c r="S2199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8332</v>
      </c>
      <c r="P2200" t="s">
        <v>8350</v>
      </c>
      <c r="Q2200" s="10">
        <f t="shared" si="103"/>
        <v>42292.513888888891</v>
      </c>
      <c r="R2200">
        <f t="shared" si="102"/>
        <v>133</v>
      </c>
      <c r="S2200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8332</v>
      </c>
      <c r="P2201" t="s">
        <v>8350</v>
      </c>
      <c r="Q2201" s="10">
        <f t="shared" si="103"/>
        <v>42262.416643518518</v>
      </c>
      <c r="R2201">
        <f t="shared" si="102"/>
        <v>147</v>
      </c>
      <c r="S2201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8332</v>
      </c>
      <c r="P2202" t="s">
        <v>8350</v>
      </c>
      <c r="Q2202" s="10">
        <f t="shared" si="103"/>
        <v>42163.625787037032</v>
      </c>
      <c r="R2202">
        <f t="shared" si="102"/>
        <v>542</v>
      </c>
      <c r="S2202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8324</v>
      </c>
      <c r="P2203" t="s">
        <v>8329</v>
      </c>
      <c r="Q2203" s="10">
        <f t="shared" si="103"/>
        <v>41276.846817129634</v>
      </c>
      <c r="R2203">
        <f t="shared" si="102"/>
        <v>383</v>
      </c>
      <c r="S2203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8324</v>
      </c>
      <c r="P2204" t="s">
        <v>8329</v>
      </c>
      <c r="Q2204" s="10">
        <f t="shared" si="103"/>
        <v>41184.849166666667</v>
      </c>
      <c r="R2204">
        <f t="shared" si="102"/>
        <v>704</v>
      </c>
      <c r="S2204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8324</v>
      </c>
      <c r="P2205" t="s">
        <v>8329</v>
      </c>
      <c r="Q2205" s="10">
        <f t="shared" si="103"/>
        <v>42241.85974537037</v>
      </c>
      <c r="R2205">
        <f t="shared" si="102"/>
        <v>110</v>
      </c>
      <c r="S2205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8324</v>
      </c>
      <c r="P2206" t="s">
        <v>8329</v>
      </c>
      <c r="Q2206" s="10">
        <f t="shared" si="103"/>
        <v>41312.311562499999</v>
      </c>
      <c r="R2206">
        <f t="shared" si="102"/>
        <v>133</v>
      </c>
      <c r="S2206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8324</v>
      </c>
      <c r="P2207" t="s">
        <v>8329</v>
      </c>
      <c r="Q2207" s="10">
        <f t="shared" si="103"/>
        <v>41031.82163194444</v>
      </c>
      <c r="R2207">
        <f t="shared" si="102"/>
        <v>152</v>
      </c>
      <c r="S2207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8324</v>
      </c>
      <c r="P2208" t="s">
        <v>8329</v>
      </c>
      <c r="Q2208" s="10">
        <f t="shared" si="103"/>
        <v>40997.257222222222</v>
      </c>
      <c r="R2208">
        <f t="shared" si="102"/>
        <v>103</v>
      </c>
      <c r="S2208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8324</v>
      </c>
      <c r="P2209" t="s">
        <v>8329</v>
      </c>
      <c r="Q2209" s="10">
        <f t="shared" si="103"/>
        <v>41564.194131944445</v>
      </c>
      <c r="R2209">
        <f t="shared" ref="R2209:R2272" si="105">ROUND(E2209/D2209*100,0)</f>
        <v>100</v>
      </c>
      <c r="S2209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8324</v>
      </c>
      <c r="P2210" t="s">
        <v>8329</v>
      </c>
      <c r="Q2210" s="10">
        <f t="shared" si="103"/>
        <v>40946.882245370369</v>
      </c>
      <c r="R2210">
        <f t="shared" si="105"/>
        <v>102</v>
      </c>
      <c r="S2210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8324</v>
      </c>
      <c r="P2211" t="s">
        <v>8329</v>
      </c>
      <c r="Q2211" s="10">
        <f t="shared" si="103"/>
        <v>41732.479675925926</v>
      </c>
      <c r="R2211">
        <f t="shared" si="105"/>
        <v>151</v>
      </c>
      <c r="S2211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8324</v>
      </c>
      <c r="P2212" t="s">
        <v>8329</v>
      </c>
      <c r="Q2212" s="10">
        <f t="shared" si="103"/>
        <v>40956.066087962965</v>
      </c>
      <c r="R2212">
        <f t="shared" si="105"/>
        <v>111</v>
      </c>
      <c r="S2212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8324</v>
      </c>
      <c r="P2213" t="s">
        <v>8329</v>
      </c>
      <c r="Q2213" s="10">
        <f t="shared" si="103"/>
        <v>41716.785011574073</v>
      </c>
      <c r="R2213">
        <f t="shared" si="105"/>
        <v>196</v>
      </c>
      <c r="S2213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8324</v>
      </c>
      <c r="P2214" t="s">
        <v>8329</v>
      </c>
      <c r="Q2214" s="10">
        <f t="shared" si="103"/>
        <v>41548.747418981482</v>
      </c>
      <c r="R2214">
        <f t="shared" si="105"/>
        <v>114</v>
      </c>
      <c r="S2214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8324</v>
      </c>
      <c r="P2215" t="s">
        <v>8329</v>
      </c>
      <c r="Q2215" s="10">
        <f t="shared" si="103"/>
        <v>42109.826145833329</v>
      </c>
      <c r="R2215">
        <f t="shared" si="105"/>
        <v>200</v>
      </c>
      <c r="S2215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8324</v>
      </c>
      <c r="P2216" t="s">
        <v>8329</v>
      </c>
      <c r="Q2216" s="10">
        <f t="shared" si="103"/>
        <v>41646.792222222226</v>
      </c>
      <c r="R2216">
        <f t="shared" si="105"/>
        <v>293</v>
      </c>
      <c r="S2216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8324</v>
      </c>
      <c r="P2217" t="s">
        <v>8329</v>
      </c>
      <c r="Q2217" s="10">
        <f t="shared" si="103"/>
        <v>40958.717268518521</v>
      </c>
      <c r="R2217">
        <f t="shared" si="105"/>
        <v>156</v>
      </c>
      <c r="S2217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8324</v>
      </c>
      <c r="P2218" t="s">
        <v>8329</v>
      </c>
      <c r="Q2218" s="10">
        <f t="shared" si="103"/>
        <v>42194.751678240747</v>
      </c>
      <c r="R2218">
        <f t="shared" si="105"/>
        <v>106</v>
      </c>
      <c r="S2218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8324</v>
      </c>
      <c r="P2219" t="s">
        <v>8329</v>
      </c>
      <c r="Q2219" s="10">
        <f t="shared" si="103"/>
        <v>42299.776770833334</v>
      </c>
      <c r="R2219">
        <f t="shared" si="105"/>
        <v>101</v>
      </c>
      <c r="S2219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8324</v>
      </c>
      <c r="P2220" t="s">
        <v>8329</v>
      </c>
      <c r="Q2220" s="10">
        <f t="shared" si="103"/>
        <v>41127.812303240738</v>
      </c>
      <c r="R2220">
        <f t="shared" si="105"/>
        <v>123</v>
      </c>
      <c r="S2220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8324</v>
      </c>
      <c r="P2221" t="s">
        <v>8329</v>
      </c>
      <c r="Q2221" s="10">
        <f t="shared" si="103"/>
        <v>42205.718888888892</v>
      </c>
      <c r="R2221">
        <f t="shared" si="105"/>
        <v>102</v>
      </c>
      <c r="S2221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8324</v>
      </c>
      <c r="P2222" t="s">
        <v>8329</v>
      </c>
      <c r="Q2222" s="10">
        <f t="shared" si="103"/>
        <v>41452.060601851852</v>
      </c>
      <c r="R2222">
        <f t="shared" si="105"/>
        <v>101</v>
      </c>
      <c r="S2222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8332</v>
      </c>
      <c r="P2223" t="s">
        <v>8350</v>
      </c>
      <c r="Q2223" s="10">
        <f t="shared" si="103"/>
        <v>42452.666770833333</v>
      </c>
      <c r="R2223">
        <f t="shared" si="105"/>
        <v>108</v>
      </c>
      <c r="S2223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8332</v>
      </c>
      <c r="P2224" t="s">
        <v>8350</v>
      </c>
      <c r="Q2224" s="10">
        <f t="shared" si="103"/>
        <v>40906.787581018521</v>
      </c>
      <c r="R2224">
        <f t="shared" si="105"/>
        <v>163</v>
      </c>
      <c r="S2224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8332</v>
      </c>
      <c r="P2225" t="s">
        <v>8350</v>
      </c>
      <c r="Q2225" s="10">
        <f t="shared" si="103"/>
        <v>42152.640833333338</v>
      </c>
      <c r="R2225">
        <f t="shared" si="105"/>
        <v>106</v>
      </c>
      <c r="S2225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8332</v>
      </c>
      <c r="P2226" t="s">
        <v>8350</v>
      </c>
      <c r="Q2226" s="10">
        <f t="shared" si="103"/>
        <v>42644.667534722219</v>
      </c>
      <c r="R2226">
        <f t="shared" si="105"/>
        <v>243</v>
      </c>
      <c r="S2226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8332</v>
      </c>
      <c r="P2227" t="s">
        <v>8350</v>
      </c>
      <c r="Q2227" s="10">
        <f t="shared" si="103"/>
        <v>41873.79184027778</v>
      </c>
      <c r="R2227">
        <f t="shared" si="105"/>
        <v>945</v>
      </c>
      <c r="S2227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8332</v>
      </c>
      <c r="P2228" t="s">
        <v>8350</v>
      </c>
      <c r="Q2228" s="10">
        <f t="shared" si="103"/>
        <v>42381.79886574074</v>
      </c>
      <c r="R2228">
        <f t="shared" si="105"/>
        <v>108</v>
      </c>
      <c r="S2228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8332</v>
      </c>
      <c r="P2229" t="s">
        <v>8350</v>
      </c>
      <c r="Q2229" s="10">
        <f t="shared" si="103"/>
        <v>41561.807349537034</v>
      </c>
      <c r="R2229">
        <f t="shared" si="105"/>
        <v>157</v>
      </c>
      <c r="S2229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8332</v>
      </c>
      <c r="P2230" t="s">
        <v>8350</v>
      </c>
      <c r="Q2230" s="10">
        <f t="shared" si="103"/>
        <v>42202.278194444443</v>
      </c>
      <c r="R2230">
        <f t="shared" si="105"/>
        <v>1174</v>
      </c>
      <c r="S2230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8332</v>
      </c>
      <c r="P2231" t="s">
        <v>8350</v>
      </c>
      <c r="Q2231" s="10">
        <f t="shared" si="103"/>
        <v>41484.664247685185</v>
      </c>
      <c r="R2231">
        <f t="shared" si="105"/>
        <v>171</v>
      </c>
      <c r="S2231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8332</v>
      </c>
      <c r="P2232" t="s">
        <v>8350</v>
      </c>
      <c r="Q2232" s="10">
        <f t="shared" si="103"/>
        <v>41724.881099537037</v>
      </c>
      <c r="R2232">
        <f t="shared" si="105"/>
        <v>126</v>
      </c>
      <c r="S2232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8332</v>
      </c>
      <c r="P2233" t="s">
        <v>8350</v>
      </c>
      <c r="Q2233" s="10">
        <f t="shared" si="103"/>
        <v>41423.910891203705</v>
      </c>
      <c r="R2233">
        <f t="shared" si="105"/>
        <v>1212</v>
      </c>
      <c r="S2233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8332</v>
      </c>
      <c r="P2234" t="s">
        <v>8350</v>
      </c>
      <c r="Q2234" s="10">
        <f t="shared" si="103"/>
        <v>41806.794074074074</v>
      </c>
      <c r="R2234">
        <f t="shared" si="105"/>
        <v>496</v>
      </c>
      <c r="S2234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8332</v>
      </c>
      <c r="P2235" t="s">
        <v>8350</v>
      </c>
      <c r="Q2235" s="10">
        <f t="shared" si="103"/>
        <v>42331.378923611104</v>
      </c>
      <c r="R2235">
        <f t="shared" si="105"/>
        <v>332</v>
      </c>
      <c r="S2235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8332</v>
      </c>
      <c r="P2236" t="s">
        <v>8350</v>
      </c>
      <c r="Q2236" s="10">
        <f t="shared" si="103"/>
        <v>42710.824618055558</v>
      </c>
      <c r="R2236">
        <f t="shared" si="105"/>
        <v>1165</v>
      </c>
      <c r="S2236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8332</v>
      </c>
      <c r="P2237" t="s">
        <v>8350</v>
      </c>
      <c r="Q2237" s="10">
        <f t="shared" si="103"/>
        <v>42062.022118055553</v>
      </c>
      <c r="R2237">
        <f t="shared" si="105"/>
        <v>153</v>
      </c>
      <c r="S2237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8332</v>
      </c>
      <c r="P2238" t="s">
        <v>8350</v>
      </c>
      <c r="Q2238" s="10">
        <f t="shared" si="103"/>
        <v>42371.617164351846</v>
      </c>
      <c r="R2238">
        <f t="shared" si="105"/>
        <v>537</v>
      </c>
      <c r="S2238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8332</v>
      </c>
      <c r="P2239" t="s">
        <v>8350</v>
      </c>
      <c r="Q2239" s="10">
        <f t="shared" si="103"/>
        <v>41915.003275462965</v>
      </c>
      <c r="R2239">
        <f t="shared" si="105"/>
        <v>353</v>
      </c>
      <c r="S2239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8332</v>
      </c>
      <c r="P2240" t="s">
        <v>8350</v>
      </c>
      <c r="Q2240" s="10">
        <f t="shared" si="103"/>
        <v>42774.621712962966</v>
      </c>
      <c r="R2240">
        <f t="shared" si="105"/>
        <v>137</v>
      </c>
      <c r="S2240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8332</v>
      </c>
      <c r="P2241" t="s">
        <v>8350</v>
      </c>
      <c r="Q2241" s="10">
        <f t="shared" si="103"/>
        <v>41572.958495370374</v>
      </c>
      <c r="R2241">
        <f t="shared" si="105"/>
        <v>128</v>
      </c>
      <c r="S2241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8332</v>
      </c>
      <c r="P2242" t="s">
        <v>8350</v>
      </c>
      <c r="Q2242" s="10">
        <f t="shared" ref="Q2242:Q2305" si="106">(((J2242/60)/60)/24)+DATE(1970,1,1)</f>
        <v>42452.825740740736</v>
      </c>
      <c r="R2242">
        <f t="shared" si="105"/>
        <v>271</v>
      </c>
      <c r="S2242">
        <f t="shared" ref="S2242:S2305" si="107">YEAR(Q2242)</f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8332</v>
      </c>
      <c r="P2243" t="s">
        <v>8350</v>
      </c>
      <c r="Q2243" s="10">
        <f t="shared" si="106"/>
        <v>42766.827546296292</v>
      </c>
      <c r="R2243">
        <f t="shared" si="105"/>
        <v>806</v>
      </c>
      <c r="S2243">
        <f t="shared" si="107"/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8332</v>
      </c>
      <c r="P2244" t="s">
        <v>8350</v>
      </c>
      <c r="Q2244" s="10">
        <f t="shared" si="106"/>
        <v>41569.575613425928</v>
      </c>
      <c r="R2244">
        <f t="shared" si="105"/>
        <v>1360</v>
      </c>
      <c r="S2244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8332</v>
      </c>
      <c r="P2245" t="s">
        <v>8350</v>
      </c>
      <c r="Q2245" s="10">
        <f t="shared" si="106"/>
        <v>42800.751041666663</v>
      </c>
      <c r="R2245">
        <f t="shared" si="105"/>
        <v>930250</v>
      </c>
      <c r="S2245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8332</v>
      </c>
      <c r="P2246" t="s">
        <v>8350</v>
      </c>
      <c r="Q2246" s="10">
        <f t="shared" si="106"/>
        <v>42647.818819444445</v>
      </c>
      <c r="R2246">
        <f t="shared" si="105"/>
        <v>377</v>
      </c>
      <c r="S2246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8332</v>
      </c>
      <c r="P2247" t="s">
        <v>8350</v>
      </c>
      <c r="Q2247" s="10">
        <f t="shared" si="106"/>
        <v>41660.708530092597</v>
      </c>
      <c r="R2247">
        <f t="shared" si="105"/>
        <v>2647</v>
      </c>
      <c r="S2247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8332</v>
      </c>
      <c r="P2248" t="s">
        <v>8350</v>
      </c>
      <c r="Q2248" s="10">
        <f t="shared" si="106"/>
        <v>42221.79178240741</v>
      </c>
      <c r="R2248">
        <f t="shared" si="105"/>
        <v>100</v>
      </c>
      <c r="S2248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8332</v>
      </c>
      <c r="P2249" t="s">
        <v>8350</v>
      </c>
      <c r="Q2249" s="10">
        <f t="shared" si="106"/>
        <v>42200.666261574079</v>
      </c>
      <c r="R2249">
        <f t="shared" si="105"/>
        <v>104</v>
      </c>
      <c r="S2249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8332</v>
      </c>
      <c r="P2250" t="s">
        <v>8350</v>
      </c>
      <c r="Q2250" s="10">
        <f t="shared" si="106"/>
        <v>42688.875902777778</v>
      </c>
      <c r="R2250">
        <f t="shared" si="105"/>
        <v>107</v>
      </c>
      <c r="S2250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8332</v>
      </c>
      <c r="P2251" t="s">
        <v>8350</v>
      </c>
      <c r="Q2251" s="10">
        <f t="shared" si="106"/>
        <v>41336.703298611108</v>
      </c>
      <c r="R2251">
        <f t="shared" si="105"/>
        <v>169</v>
      </c>
      <c r="S2251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8332</v>
      </c>
      <c r="P2252" t="s">
        <v>8350</v>
      </c>
      <c r="Q2252" s="10">
        <f t="shared" si="106"/>
        <v>42677.005474537036</v>
      </c>
      <c r="R2252">
        <f t="shared" si="105"/>
        <v>975</v>
      </c>
      <c r="S2252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8332</v>
      </c>
      <c r="P2253" t="s">
        <v>8350</v>
      </c>
      <c r="Q2253" s="10">
        <f t="shared" si="106"/>
        <v>41846.34579861111</v>
      </c>
      <c r="R2253">
        <f t="shared" si="105"/>
        <v>134</v>
      </c>
      <c r="S2253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8332</v>
      </c>
      <c r="P2254" t="s">
        <v>8350</v>
      </c>
      <c r="Q2254" s="10">
        <f t="shared" si="106"/>
        <v>42573.327986111108</v>
      </c>
      <c r="R2254">
        <f t="shared" si="105"/>
        <v>272</v>
      </c>
      <c r="S2254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8332</v>
      </c>
      <c r="P2255" t="s">
        <v>8350</v>
      </c>
      <c r="Q2255" s="10">
        <f t="shared" si="106"/>
        <v>42296.631331018521</v>
      </c>
      <c r="R2255">
        <f t="shared" si="105"/>
        <v>113</v>
      </c>
      <c r="S2255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8332</v>
      </c>
      <c r="P2256" t="s">
        <v>8350</v>
      </c>
      <c r="Q2256" s="10">
        <f t="shared" si="106"/>
        <v>42752.647777777776</v>
      </c>
      <c r="R2256">
        <f t="shared" si="105"/>
        <v>460</v>
      </c>
      <c r="S2256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8332</v>
      </c>
      <c r="P2257" t="s">
        <v>8350</v>
      </c>
      <c r="Q2257" s="10">
        <f t="shared" si="106"/>
        <v>42467.951979166668</v>
      </c>
      <c r="R2257">
        <f t="shared" si="105"/>
        <v>287</v>
      </c>
      <c r="S2257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8332</v>
      </c>
      <c r="P2258" t="s">
        <v>8350</v>
      </c>
      <c r="Q2258" s="10">
        <f t="shared" si="106"/>
        <v>42682.451921296291</v>
      </c>
      <c r="R2258">
        <f t="shared" si="105"/>
        <v>223</v>
      </c>
      <c r="S2258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8332</v>
      </c>
      <c r="P2259" t="s">
        <v>8350</v>
      </c>
      <c r="Q2259" s="10">
        <f t="shared" si="106"/>
        <v>42505.936678240745</v>
      </c>
      <c r="R2259">
        <f t="shared" si="105"/>
        <v>636</v>
      </c>
      <c r="S2259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8332</v>
      </c>
      <c r="P2260" t="s">
        <v>8350</v>
      </c>
      <c r="Q2260" s="10">
        <f t="shared" si="106"/>
        <v>42136.75100694444</v>
      </c>
      <c r="R2260">
        <f t="shared" si="105"/>
        <v>147</v>
      </c>
      <c r="S2260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8332</v>
      </c>
      <c r="P2261" t="s">
        <v>8350</v>
      </c>
      <c r="Q2261" s="10">
        <f t="shared" si="106"/>
        <v>42702.804814814815</v>
      </c>
      <c r="R2261">
        <f t="shared" si="105"/>
        <v>1867</v>
      </c>
      <c r="S2261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8332</v>
      </c>
      <c r="P2262" t="s">
        <v>8350</v>
      </c>
      <c r="Q2262" s="10">
        <f t="shared" si="106"/>
        <v>41695.016782407409</v>
      </c>
      <c r="R2262">
        <f t="shared" si="105"/>
        <v>327</v>
      </c>
      <c r="S2262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8332</v>
      </c>
      <c r="P2263" t="s">
        <v>8350</v>
      </c>
      <c r="Q2263" s="10">
        <f t="shared" si="106"/>
        <v>42759.724768518514</v>
      </c>
      <c r="R2263">
        <f t="shared" si="105"/>
        <v>780</v>
      </c>
      <c r="S2263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8332</v>
      </c>
      <c r="P2264" t="s">
        <v>8350</v>
      </c>
      <c r="Q2264" s="10">
        <f t="shared" si="106"/>
        <v>41926.585162037038</v>
      </c>
      <c r="R2264">
        <f t="shared" si="105"/>
        <v>154</v>
      </c>
      <c r="S2264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8332</v>
      </c>
      <c r="P2265" t="s">
        <v>8350</v>
      </c>
      <c r="Q2265" s="10">
        <f t="shared" si="106"/>
        <v>42014.832326388889</v>
      </c>
      <c r="R2265">
        <f t="shared" si="105"/>
        <v>116</v>
      </c>
      <c r="S2265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8332</v>
      </c>
      <c r="P2266" t="s">
        <v>8350</v>
      </c>
      <c r="Q2266" s="10">
        <f t="shared" si="106"/>
        <v>42496.582337962958</v>
      </c>
      <c r="R2266">
        <f t="shared" si="105"/>
        <v>180</v>
      </c>
      <c r="S2266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8332</v>
      </c>
      <c r="P2267" t="s">
        <v>8350</v>
      </c>
      <c r="Q2267" s="10">
        <f t="shared" si="106"/>
        <v>42689.853090277778</v>
      </c>
      <c r="R2267">
        <f t="shared" si="105"/>
        <v>299</v>
      </c>
      <c r="S2267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8332</v>
      </c>
      <c r="P2268" t="s">
        <v>8350</v>
      </c>
      <c r="Q2268" s="10">
        <f t="shared" si="106"/>
        <v>42469.874907407408</v>
      </c>
      <c r="R2268">
        <f t="shared" si="105"/>
        <v>320</v>
      </c>
      <c r="S2268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8332</v>
      </c>
      <c r="P2269" t="s">
        <v>8350</v>
      </c>
      <c r="Q2269" s="10">
        <f t="shared" si="106"/>
        <v>41968.829826388886</v>
      </c>
      <c r="R2269">
        <f t="shared" si="105"/>
        <v>381</v>
      </c>
      <c r="S2269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8332</v>
      </c>
      <c r="P2270" t="s">
        <v>8350</v>
      </c>
      <c r="Q2270" s="10">
        <f t="shared" si="106"/>
        <v>42776.082349537035</v>
      </c>
      <c r="R2270">
        <f t="shared" si="105"/>
        <v>103</v>
      </c>
      <c r="S2270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8332</v>
      </c>
      <c r="P2271" t="s">
        <v>8350</v>
      </c>
      <c r="Q2271" s="10">
        <f t="shared" si="106"/>
        <v>42776.704432870371</v>
      </c>
      <c r="R2271">
        <f t="shared" si="105"/>
        <v>1802</v>
      </c>
      <c r="S2271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8332</v>
      </c>
      <c r="P2272" t="s">
        <v>8350</v>
      </c>
      <c r="Q2272" s="10">
        <f t="shared" si="106"/>
        <v>42725.869363425925</v>
      </c>
      <c r="R2272">
        <f t="shared" si="105"/>
        <v>720</v>
      </c>
      <c r="S2272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8332</v>
      </c>
      <c r="P2273" t="s">
        <v>8350</v>
      </c>
      <c r="Q2273" s="10">
        <f t="shared" si="106"/>
        <v>42684.000046296293</v>
      </c>
      <c r="R2273">
        <f t="shared" ref="R2273:R2336" si="108">ROUND(E2273/D2273*100,0)</f>
        <v>283</v>
      </c>
      <c r="S2273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8332</v>
      </c>
      <c r="P2274" t="s">
        <v>8350</v>
      </c>
      <c r="Q2274" s="10">
        <f t="shared" si="106"/>
        <v>42315.699490740735</v>
      </c>
      <c r="R2274">
        <f t="shared" si="108"/>
        <v>1357</v>
      </c>
      <c r="S2274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8332</v>
      </c>
      <c r="P2275" t="s">
        <v>8350</v>
      </c>
      <c r="Q2275" s="10">
        <f t="shared" si="106"/>
        <v>42781.549097222218</v>
      </c>
      <c r="R2275">
        <f t="shared" si="108"/>
        <v>220</v>
      </c>
      <c r="S2275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8332</v>
      </c>
      <c r="P2276" t="s">
        <v>8350</v>
      </c>
      <c r="Q2276" s="10">
        <f t="shared" si="106"/>
        <v>41663.500659722224</v>
      </c>
      <c r="R2276">
        <f t="shared" si="108"/>
        <v>120</v>
      </c>
      <c r="S2276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8332</v>
      </c>
      <c r="P2277" t="s">
        <v>8350</v>
      </c>
      <c r="Q2277" s="10">
        <f t="shared" si="106"/>
        <v>41965.616655092599</v>
      </c>
      <c r="R2277">
        <f t="shared" si="108"/>
        <v>408</v>
      </c>
      <c r="S2277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8332</v>
      </c>
      <c r="P2278" t="s">
        <v>8350</v>
      </c>
      <c r="Q2278" s="10">
        <f t="shared" si="106"/>
        <v>41614.651493055557</v>
      </c>
      <c r="R2278">
        <f t="shared" si="108"/>
        <v>106</v>
      </c>
      <c r="S2278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8332</v>
      </c>
      <c r="P2279" t="s">
        <v>8350</v>
      </c>
      <c r="Q2279" s="10">
        <f t="shared" si="106"/>
        <v>40936.678506944445</v>
      </c>
      <c r="R2279">
        <f t="shared" si="108"/>
        <v>141</v>
      </c>
      <c r="S2279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8332</v>
      </c>
      <c r="P2280" t="s">
        <v>8350</v>
      </c>
      <c r="Q2280" s="10">
        <f t="shared" si="106"/>
        <v>42338.709108796291</v>
      </c>
      <c r="R2280">
        <f t="shared" si="108"/>
        <v>271</v>
      </c>
      <c r="S2280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8332</v>
      </c>
      <c r="P2281" t="s">
        <v>8350</v>
      </c>
      <c r="Q2281" s="10">
        <f t="shared" si="106"/>
        <v>42020.806701388887</v>
      </c>
      <c r="R2281">
        <f t="shared" si="108"/>
        <v>154</v>
      </c>
      <c r="S2281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8332</v>
      </c>
      <c r="P2282" t="s">
        <v>8350</v>
      </c>
      <c r="Q2282" s="10">
        <f t="shared" si="106"/>
        <v>42234.624895833331</v>
      </c>
      <c r="R2282">
        <f t="shared" si="108"/>
        <v>404</v>
      </c>
      <c r="S2282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8324</v>
      </c>
      <c r="P2283" t="s">
        <v>8325</v>
      </c>
      <c r="Q2283" s="10">
        <f t="shared" si="106"/>
        <v>40687.285844907405</v>
      </c>
      <c r="R2283">
        <f t="shared" si="108"/>
        <v>185</v>
      </c>
      <c r="S2283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8324</v>
      </c>
      <c r="P2284" t="s">
        <v>8325</v>
      </c>
      <c r="Q2284" s="10">
        <f t="shared" si="106"/>
        <v>42323.17460648148</v>
      </c>
      <c r="R2284">
        <f t="shared" si="108"/>
        <v>185</v>
      </c>
      <c r="S2284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8324</v>
      </c>
      <c r="P2285" t="s">
        <v>8325</v>
      </c>
      <c r="Q2285" s="10">
        <f t="shared" si="106"/>
        <v>40978.125046296293</v>
      </c>
      <c r="R2285">
        <f t="shared" si="108"/>
        <v>101</v>
      </c>
      <c r="S2285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8324</v>
      </c>
      <c r="P2286" t="s">
        <v>8325</v>
      </c>
      <c r="Q2286" s="10">
        <f t="shared" si="106"/>
        <v>40585.796817129631</v>
      </c>
      <c r="R2286">
        <f t="shared" si="108"/>
        <v>106</v>
      </c>
      <c r="S2286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8324</v>
      </c>
      <c r="P2287" t="s">
        <v>8325</v>
      </c>
      <c r="Q2287" s="10">
        <f t="shared" si="106"/>
        <v>41059.185682870368</v>
      </c>
      <c r="R2287">
        <f t="shared" si="108"/>
        <v>121</v>
      </c>
      <c r="S2287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8324</v>
      </c>
      <c r="P2288" t="s">
        <v>8325</v>
      </c>
      <c r="Q2288" s="10">
        <f t="shared" si="106"/>
        <v>41494.963587962964</v>
      </c>
      <c r="R2288">
        <f t="shared" si="108"/>
        <v>100</v>
      </c>
      <c r="S2288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8324</v>
      </c>
      <c r="P2289" t="s">
        <v>8325</v>
      </c>
      <c r="Q2289" s="10">
        <f t="shared" si="106"/>
        <v>41792.667361111111</v>
      </c>
      <c r="R2289">
        <f t="shared" si="108"/>
        <v>120</v>
      </c>
      <c r="S2289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8324</v>
      </c>
      <c r="P2290" t="s">
        <v>8325</v>
      </c>
      <c r="Q2290" s="10">
        <f t="shared" si="106"/>
        <v>41067.827418981484</v>
      </c>
      <c r="R2290">
        <f t="shared" si="108"/>
        <v>100</v>
      </c>
      <c r="S2290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8324</v>
      </c>
      <c r="P2291" t="s">
        <v>8325</v>
      </c>
      <c r="Q2291" s="10">
        <f t="shared" si="106"/>
        <v>41571.998379629629</v>
      </c>
      <c r="R2291">
        <f t="shared" si="108"/>
        <v>107</v>
      </c>
      <c r="S2291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8324</v>
      </c>
      <c r="P2292" t="s">
        <v>8325</v>
      </c>
      <c r="Q2292" s="10">
        <f t="shared" si="106"/>
        <v>40070.253819444442</v>
      </c>
      <c r="R2292">
        <f t="shared" si="108"/>
        <v>104</v>
      </c>
      <c r="S2292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8324</v>
      </c>
      <c r="P2293" t="s">
        <v>8325</v>
      </c>
      <c r="Q2293" s="10">
        <f t="shared" si="106"/>
        <v>40987.977060185185</v>
      </c>
      <c r="R2293">
        <f t="shared" si="108"/>
        <v>173</v>
      </c>
      <c r="S2293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8324</v>
      </c>
      <c r="P2294" t="s">
        <v>8325</v>
      </c>
      <c r="Q2294" s="10">
        <f t="shared" si="106"/>
        <v>40987.697638888887</v>
      </c>
      <c r="R2294">
        <f t="shared" si="108"/>
        <v>107</v>
      </c>
      <c r="S2294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8324</v>
      </c>
      <c r="P2295" t="s">
        <v>8325</v>
      </c>
      <c r="Q2295" s="10">
        <f t="shared" si="106"/>
        <v>41151.708321759259</v>
      </c>
      <c r="R2295">
        <f t="shared" si="108"/>
        <v>108</v>
      </c>
      <c r="S2295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8324</v>
      </c>
      <c r="P2296" t="s">
        <v>8325</v>
      </c>
      <c r="Q2296" s="10">
        <f t="shared" si="106"/>
        <v>41264.72314814815</v>
      </c>
      <c r="R2296">
        <f t="shared" si="108"/>
        <v>146</v>
      </c>
      <c r="S2296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8324</v>
      </c>
      <c r="P2297" t="s">
        <v>8325</v>
      </c>
      <c r="Q2297" s="10">
        <f t="shared" si="106"/>
        <v>41270.954351851848</v>
      </c>
      <c r="R2297">
        <f t="shared" si="108"/>
        <v>125</v>
      </c>
      <c r="S2297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8324</v>
      </c>
      <c r="P2298" t="s">
        <v>8325</v>
      </c>
      <c r="Q2298" s="10">
        <f t="shared" si="106"/>
        <v>40927.731782407405</v>
      </c>
      <c r="R2298">
        <f t="shared" si="108"/>
        <v>149</v>
      </c>
      <c r="S2298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8324</v>
      </c>
      <c r="P2299" t="s">
        <v>8325</v>
      </c>
      <c r="Q2299" s="10">
        <f t="shared" si="106"/>
        <v>40948.042233796295</v>
      </c>
      <c r="R2299">
        <f t="shared" si="108"/>
        <v>101</v>
      </c>
      <c r="S2299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8324</v>
      </c>
      <c r="P2300" t="s">
        <v>8325</v>
      </c>
      <c r="Q2300" s="10">
        <f t="shared" si="106"/>
        <v>41694.84065972222</v>
      </c>
      <c r="R2300">
        <f t="shared" si="108"/>
        <v>105</v>
      </c>
      <c r="S2300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8324</v>
      </c>
      <c r="P2301" t="s">
        <v>8325</v>
      </c>
      <c r="Q2301" s="10">
        <f t="shared" si="106"/>
        <v>40565.032511574071</v>
      </c>
      <c r="R2301">
        <f t="shared" si="108"/>
        <v>350</v>
      </c>
      <c r="S2301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8324</v>
      </c>
      <c r="P2302" t="s">
        <v>8325</v>
      </c>
      <c r="Q2302" s="10">
        <f t="shared" si="106"/>
        <v>41074.727037037039</v>
      </c>
      <c r="R2302">
        <f t="shared" si="108"/>
        <v>101</v>
      </c>
      <c r="S2302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8324</v>
      </c>
      <c r="P2303" t="s">
        <v>8328</v>
      </c>
      <c r="Q2303" s="10">
        <f t="shared" si="106"/>
        <v>41416.146944444445</v>
      </c>
      <c r="R2303">
        <f t="shared" si="108"/>
        <v>134</v>
      </c>
      <c r="S2303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8324</v>
      </c>
      <c r="P2304" t="s">
        <v>8328</v>
      </c>
      <c r="Q2304" s="10">
        <f t="shared" si="106"/>
        <v>41605.868449074071</v>
      </c>
      <c r="R2304">
        <f t="shared" si="108"/>
        <v>171</v>
      </c>
      <c r="S2304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8324</v>
      </c>
      <c r="P2305" t="s">
        <v>8328</v>
      </c>
      <c r="Q2305" s="10">
        <f t="shared" si="106"/>
        <v>40850.111064814817</v>
      </c>
      <c r="R2305">
        <f t="shared" si="108"/>
        <v>109</v>
      </c>
      <c r="S2305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8324</v>
      </c>
      <c r="P2306" t="s">
        <v>8328</v>
      </c>
      <c r="Q2306" s="10">
        <f t="shared" ref="Q2306:Q2369" si="109">(((J2306/60)/60)/24)+DATE(1970,1,1)</f>
        <v>40502.815868055557</v>
      </c>
      <c r="R2306">
        <f t="shared" si="108"/>
        <v>101</v>
      </c>
      <c r="S2306">
        <f t="shared" ref="S2306:S2369" si="110">YEAR(Q2306)</f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8324</v>
      </c>
      <c r="P2307" t="s">
        <v>8328</v>
      </c>
      <c r="Q2307" s="10">
        <f t="shared" si="109"/>
        <v>41834.695277777777</v>
      </c>
      <c r="R2307">
        <f t="shared" si="108"/>
        <v>101</v>
      </c>
      <c r="S2307">
        <f t="shared" si="110"/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8324</v>
      </c>
      <c r="P2308" t="s">
        <v>8328</v>
      </c>
      <c r="Q2308" s="10">
        <f t="shared" si="109"/>
        <v>40948.16815972222</v>
      </c>
      <c r="R2308">
        <f t="shared" si="108"/>
        <v>107</v>
      </c>
      <c r="S2308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8324</v>
      </c>
      <c r="P2309" t="s">
        <v>8328</v>
      </c>
      <c r="Q2309" s="10">
        <f t="shared" si="109"/>
        <v>41004.802465277775</v>
      </c>
      <c r="R2309">
        <f t="shared" si="108"/>
        <v>107</v>
      </c>
      <c r="S2309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8324</v>
      </c>
      <c r="P2310" t="s">
        <v>8328</v>
      </c>
      <c r="Q2310" s="10">
        <f t="shared" si="109"/>
        <v>41851.962916666671</v>
      </c>
      <c r="R2310">
        <f t="shared" si="108"/>
        <v>101</v>
      </c>
      <c r="S2310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8324</v>
      </c>
      <c r="P2311" t="s">
        <v>8328</v>
      </c>
      <c r="Q2311" s="10">
        <f t="shared" si="109"/>
        <v>41307.987696759257</v>
      </c>
      <c r="R2311">
        <f t="shared" si="108"/>
        <v>107</v>
      </c>
      <c r="S2311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8324</v>
      </c>
      <c r="P2312" t="s">
        <v>8328</v>
      </c>
      <c r="Q2312" s="10">
        <f t="shared" si="109"/>
        <v>41324.79415509259</v>
      </c>
      <c r="R2312">
        <f t="shared" si="108"/>
        <v>429</v>
      </c>
      <c r="S2312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8324</v>
      </c>
      <c r="P2313" t="s">
        <v>8328</v>
      </c>
      <c r="Q2313" s="10">
        <f t="shared" si="109"/>
        <v>41736.004502314812</v>
      </c>
      <c r="R2313">
        <f t="shared" si="108"/>
        <v>104</v>
      </c>
      <c r="S2313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8324</v>
      </c>
      <c r="P2314" t="s">
        <v>8328</v>
      </c>
      <c r="Q2314" s="10">
        <f t="shared" si="109"/>
        <v>41716.632847222223</v>
      </c>
      <c r="R2314">
        <f t="shared" si="108"/>
        <v>108</v>
      </c>
      <c r="S2314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8324</v>
      </c>
      <c r="P2315" t="s">
        <v>8328</v>
      </c>
      <c r="Q2315" s="10">
        <f t="shared" si="109"/>
        <v>41002.958634259259</v>
      </c>
      <c r="R2315">
        <f t="shared" si="108"/>
        <v>176</v>
      </c>
      <c r="S2315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8324</v>
      </c>
      <c r="P2316" t="s">
        <v>8328</v>
      </c>
      <c r="Q2316" s="10">
        <f t="shared" si="109"/>
        <v>41037.551585648151</v>
      </c>
      <c r="R2316">
        <f t="shared" si="108"/>
        <v>157</v>
      </c>
      <c r="S2316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8324</v>
      </c>
      <c r="P2317" t="s">
        <v>8328</v>
      </c>
      <c r="Q2317" s="10">
        <f t="shared" si="109"/>
        <v>41004.72619212963</v>
      </c>
      <c r="R2317">
        <f t="shared" si="108"/>
        <v>103</v>
      </c>
      <c r="S2317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8324</v>
      </c>
      <c r="P2318" t="s">
        <v>8328</v>
      </c>
      <c r="Q2318" s="10">
        <f t="shared" si="109"/>
        <v>40079.725115740745</v>
      </c>
      <c r="R2318">
        <f t="shared" si="108"/>
        <v>104</v>
      </c>
      <c r="S2318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8324</v>
      </c>
      <c r="P2319" t="s">
        <v>8328</v>
      </c>
      <c r="Q2319" s="10">
        <f t="shared" si="109"/>
        <v>40192.542233796295</v>
      </c>
      <c r="R2319">
        <f t="shared" si="108"/>
        <v>104</v>
      </c>
      <c r="S2319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8324</v>
      </c>
      <c r="P2320" t="s">
        <v>8328</v>
      </c>
      <c r="Q2320" s="10">
        <f t="shared" si="109"/>
        <v>40050.643680555557</v>
      </c>
      <c r="R2320">
        <f t="shared" si="108"/>
        <v>121</v>
      </c>
      <c r="S2320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8324</v>
      </c>
      <c r="P2321" t="s">
        <v>8328</v>
      </c>
      <c r="Q2321" s="10">
        <f t="shared" si="109"/>
        <v>41593.082002314812</v>
      </c>
      <c r="R2321">
        <f t="shared" si="108"/>
        <v>108</v>
      </c>
      <c r="S2321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8324</v>
      </c>
      <c r="P2322" t="s">
        <v>8328</v>
      </c>
      <c r="Q2322" s="10">
        <f t="shared" si="109"/>
        <v>41696.817129629628</v>
      </c>
      <c r="R2322">
        <f t="shared" si="108"/>
        <v>109</v>
      </c>
      <c r="S2322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8335</v>
      </c>
      <c r="P2323" t="s">
        <v>8351</v>
      </c>
      <c r="Q2323" s="10">
        <f t="shared" si="109"/>
        <v>42799.260428240741</v>
      </c>
      <c r="R2323">
        <f t="shared" si="108"/>
        <v>39</v>
      </c>
      <c r="S2323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8335</v>
      </c>
      <c r="P2324" t="s">
        <v>8351</v>
      </c>
      <c r="Q2324" s="10">
        <f t="shared" si="109"/>
        <v>42804.895474537043</v>
      </c>
      <c r="R2324">
        <f t="shared" si="108"/>
        <v>3</v>
      </c>
      <c r="S2324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8335</v>
      </c>
      <c r="P2325" t="s">
        <v>8351</v>
      </c>
      <c r="Q2325" s="10">
        <f t="shared" si="109"/>
        <v>42807.755173611105</v>
      </c>
      <c r="R2325">
        <f t="shared" si="108"/>
        <v>48</v>
      </c>
      <c r="S2325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8335</v>
      </c>
      <c r="P2326" t="s">
        <v>8351</v>
      </c>
      <c r="Q2326" s="10">
        <f t="shared" si="109"/>
        <v>42790.885243055556</v>
      </c>
      <c r="R2326">
        <f t="shared" si="108"/>
        <v>21</v>
      </c>
      <c r="S2326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8335</v>
      </c>
      <c r="P2327" t="s">
        <v>8351</v>
      </c>
      <c r="Q2327" s="10">
        <f t="shared" si="109"/>
        <v>42794.022349537037</v>
      </c>
      <c r="R2327">
        <f t="shared" si="108"/>
        <v>8</v>
      </c>
      <c r="S2327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8335</v>
      </c>
      <c r="P2328" t="s">
        <v>8351</v>
      </c>
      <c r="Q2328" s="10">
        <f t="shared" si="109"/>
        <v>42804.034120370372</v>
      </c>
      <c r="R2328">
        <f t="shared" si="108"/>
        <v>1</v>
      </c>
      <c r="S2328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8335</v>
      </c>
      <c r="P2329" t="s">
        <v>8351</v>
      </c>
      <c r="Q2329" s="10">
        <f t="shared" si="109"/>
        <v>41842.917129629634</v>
      </c>
      <c r="R2329">
        <f t="shared" si="108"/>
        <v>526</v>
      </c>
      <c r="S2329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8335</v>
      </c>
      <c r="P2330" t="s">
        <v>8351</v>
      </c>
      <c r="Q2330" s="10">
        <f t="shared" si="109"/>
        <v>42139.781678240746</v>
      </c>
      <c r="R2330">
        <f t="shared" si="108"/>
        <v>254</v>
      </c>
      <c r="S2330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8335</v>
      </c>
      <c r="P2331" t="s">
        <v>8351</v>
      </c>
      <c r="Q2331" s="10">
        <f t="shared" si="109"/>
        <v>41807.624374999999</v>
      </c>
      <c r="R2331">
        <f t="shared" si="108"/>
        <v>106</v>
      </c>
      <c r="S2331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8335</v>
      </c>
      <c r="P2332" t="s">
        <v>8351</v>
      </c>
      <c r="Q2332" s="10">
        <f t="shared" si="109"/>
        <v>42332.89980324074</v>
      </c>
      <c r="R2332">
        <f t="shared" si="108"/>
        <v>102</v>
      </c>
      <c r="S2332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8335</v>
      </c>
      <c r="P2333" t="s">
        <v>8351</v>
      </c>
      <c r="Q2333" s="10">
        <f t="shared" si="109"/>
        <v>41839.005671296298</v>
      </c>
      <c r="R2333">
        <f t="shared" si="108"/>
        <v>144</v>
      </c>
      <c r="S2333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8335</v>
      </c>
      <c r="P2334" t="s">
        <v>8351</v>
      </c>
      <c r="Q2334" s="10">
        <f t="shared" si="109"/>
        <v>42011.628136574072</v>
      </c>
      <c r="R2334">
        <f t="shared" si="108"/>
        <v>106</v>
      </c>
      <c r="S2334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8335</v>
      </c>
      <c r="P2335" t="s">
        <v>8351</v>
      </c>
      <c r="Q2335" s="10">
        <f t="shared" si="109"/>
        <v>41767.650347222225</v>
      </c>
      <c r="R2335">
        <f t="shared" si="108"/>
        <v>212</v>
      </c>
      <c r="S2335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8335</v>
      </c>
      <c r="P2336" t="s">
        <v>8351</v>
      </c>
      <c r="Q2336" s="10">
        <f t="shared" si="109"/>
        <v>41918.670115740737</v>
      </c>
      <c r="R2336">
        <f t="shared" si="108"/>
        <v>102</v>
      </c>
      <c r="S2336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8335</v>
      </c>
      <c r="P2337" t="s">
        <v>8351</v>
      </c>
      <c r="Q2337" s="10">
        <f t="shared" si="109"/>
        <v>41771.572256944448</v>
      </c>
      <c r="R2337">
        <f t="shared" ref="R2337:R2400" si="111">ROUND(E2337/D2337*100,0)</f>
        <v>102</v>
      </c>
      <c r="S2337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8335</v>
      </c>
      <c r="P2338" t="s">
        <v>8351</v>
      </c>
      <c r="Q2338" s="10">
        <f t="shared" si="109"/>
        <v>41666.924710648149</v>
      </c>
      <c r="R2338">
        <f t="shared" si="111"/>
        <v>521</v>
      </c>
      <c r="S2338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8335</v>
      </c>
      <c r="P2339" t="s">
        <v>8351</v>
      </c>
      <c r="Q2339" s="10">
        <f t="shared" si="109"/>
        <v>41786.640543981484</v>
      </c>
      <c r="R2339">
        <f t="shared" si="111"/>
        <v>111</v>
      </c>
      <c r="S2339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8335</v>
      </c>
      <c r="P2340" t="s">
        <v>8351</v>
      </c>
      <c r="Q2340" s="10">
        <f t="shared" si="109"/>
        <v>41789.896805555552</v>
      </c>
      <c r="R2340">
        <f t="shared" si="111"/>
        <v>101</v>
      </c>
      <c r="S2340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8335</v>
      </c>
      <c r="P2341" t="s">
        <v>8351</v>
      </c>
      <c r="Q2341" s="10">
        <f t="shared" si="109"/>
        <v>42692.79987268518</v>
      </c>
      <c r="R2341">
        <f t="shared" si="111"/>
        <v>294</v>
      </c>
      <c r="S2341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8335</v>
      </c>
      <c r="P2342" t="s">
        <v>8351</v>
      </c>
      <c r="Q2342" s="10">
        <f t="shared" si="109"/>
        <v>42643.642800925925</v>
      </c>
      <c r="R2342">
        <f t="shared" si="111"/>
        <v>106</v>
      </c>
      <c r="S2342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8318</v>
      </c>
      <c r="P2343" t="s">
        <v>8319</v>
      </c>
      <c r="Q2343" s="10">
        <f t="shared" si="109"/>
        <v>42167.813703703709</v>
      </c>
      <c r="R2343">
        <f t="shared" si="111"/>
        <v>0</v>
      </c>
      <c r="S2343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8318</v>
      </c>
      <c r="P2344" t="s">
        <v>8319</v>
      </c>
      <c r="Q2344" s="10">
        <f t="shared" si="109"/>
        <v>41897.702199074076</v>
      </c>
      <c r="R2344">
        <f t="shared" si="111"/>
        <v>0</v>
      </c>
      <c r="S2344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8318</v>
      </c>
      <c r="P2345" t="s">
        <v>8319</v>
      </c>
      <c r="Q2345" s="10">
        <f t="shared" si="109"/>
        <v>42327.825289351851</v>
      </c>
      <c r="R2345">
        <f t="shared" si="111"/>
        <v>3</v>
      </c>
      <c r="S2345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8318</v>
      </c>
      <c r="P2346" t="s">
        <v>8319</v>
      </c>
      <c r="Q2346" s="10">
        <f t="shared" si="109"/>
        <v>42515.727650462963</v>
      </c>
      <c r="R2346">
        <f t="shared" si="111"/>
        <v>0</v>
      </c>
      <c r="S2346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8318</v>
      </c>
      <c r="P2347" t="s">
        <v>8319</v>
      </c>
      <c r="Q2347" s="10">
        <f t="shared" si="109"/>
        <v>42060.001805555556</v>
      </c>
      <c r="R2347">
        <f t="shared" si="111"/>
        <v>0</v>
      </c>
      <c r="S2347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8318</v>
      </c>
      <c r="P2348" t="s">
        <v>8319</v>
      </c>
      <c r="Q2348" s="10">
        <f t="shared" si="109"/>
        <v>42615.79896990741</v>
      </c>
      <c r="R2348">
        <f t="shared" si="111"/>
        <v>0</v>
      </c>
      <c r="S2348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8318</v>
      </c>
      <c r="P2349" t="s">
        <v>8319</v>
      </c>
      <c r="Q2349" s="10">
        <f t="shared" si="109"/>
        <v>42577.607361111113</v>
      </c>
      <c r="R2349">
        <f t="shared" si="111"/>
        <v>2</v>
      </c>
      <c r="S2349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8318</v>
      </c>
      <c r="P2350" t="s">
        <v>8319</v>
      </c>
      <c r="Q2350" s="10">
        <f t="shared" si="109"/>
        <v>42360.932152777779</v>
      </c>
      <c r="R2350">
        <f t="shared" si="111"/>
        <v>0</v>
      </c>
      <c r="S2350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8318</v>
      </c>
      <c r="P2351" t="s">
        <v>8319</v>
      </c>
      <c r="Q2351" s="10">
        <f t="shared" si="109"/>
        <v>42198.775787037041</v>
      </c>
      <c r="R2351">
        <f t="shared" si="111"/>
        <v>0</v>
      </c>
      <c r="S2351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8318</v>
      </c>
      <c r="P2352" t="s">
        <v>8319</v>
      </c>
      <c r="Q2352" s="10">
        <f t="shared" si="109"/>
        <v>42708.842245370368</v>
      </c>
      <c r="R2352">
        <f t="shared" si="111"/>
        <v>0</v>
      </c>
      <c r="S2352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8318</v>
      </c>
      <c r="P2353" t="s">
        <v>8319</v>
      </c>
      <c r="Q2353" s="10">
        <f t="shared" si="109"/>
        <v>42094.101145833338</v>
      </c>
      <c r="R2353">
        <f t="shared" si="111"/>
        <v>1</v>
      </c>
      <c r="S2353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8318</v>
      </c>
      <c r="P2354" t="s">
        <v>8319</v>
      </c>
      <c r="Q2354" s="10">
        <f t="shared" si="109"/>
        <v>42101.633703703701</v>
      </c>
      <c r="R2354">
        <f t="shared" si="111"/>
        <v>0</v>
      </c>
      <c r="S2354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8318</v>
      </c>
      <c r="P2355" t="s">
        <v>8319</v>
      </c>
      <c r="Q2355" s="10">
        <f t="shared" si="109"/>
        <v>42103.676180555558</v>
      </c>
      <c r="R2355">
        <f t="shared" si="111"/>
        <v>0</v>
      </c>
      <c r="S2355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8318</v>
      </c>
      <c r="P2356" t="s">
        <v>8319</v>
      </c>
      <c r="Q2356" s="10">
        <f t="shared" si="109"/>
        <v>41954.722916666666</v>
      </c>
      <c r="R2356">
        <f t="shared" si="111"/>
        <v>0</v>
      </c>
      <c r="S2356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8318</v>
      </c>
      <c r="P2357" t="s">
        <v>8319</v>
      </c>
      <c r="Q2357" s="10">
        <f t="shared" si="109"/>
        <v>42096.918240740735</v>
      </c>
      <c r="R2357">
        <f t="shared" si="111"/>
        <v>1</v>
      </c>
      <c r="S2357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8318</v>
      </c>
      <c r="P2358" t="s">
        <v>8319</v>
      </c>
      <c r="Q2358" s="10">
        <f t="shared" si="109"/>
        <v>42130.78361111111</v>
      </c>
      <c r="R2358">
        <f t="shared" si="111"/>
        <v>0</v>
      </c>
      <c r="S2358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8318</v>
      </c>
      <c r="P2359" t="s">
        <v>8319</v>
      </c>
      <c r="Q2359" s="10">
        <f t="shared" si="109"/>
        <v>42264.620115740734</v>
      </c>
      <c r="R2359">
        <f t="shared" si="111"/>
        <v>0</v>
      </c>
      <c r="S2359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8318</v>
      </c>
      <c r="P2360" t="s">
        <v>8319</v>
      </c>
      <c r="Q2360" s="10">
        <f t="shared" si="109"/>
        <v>41978.930972222224</v>
      </c>
      <c r="R2360">
        <f t="shared" si="111"/>
        <v>0</v>
      </c>
      <c r="S2360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8318</v>
      </c>
      <c r="P2361" t="s">
        <v>8319</v>
      </c>
      <c r="Q2361" s="10">
        <f t="shared" si="109"/>
        <v>42159.649583333332</v>
      </c>
      <c r="R2361">
        <f t="shared" si="111"/>
        <v>15</v>
      </c>
      <c r="S2361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8318</v>
      </c>
      <c r="P2362" t="s">
        <v>8319</v>
      </c>
      <c r="Q2362" s="10">
        <f t="shared" si="109"/>
        <v>42377.70694444445</v>
      </c>
      <c r="R2362">
        <f t="shared" si="111"/>
        <v>0</v>
      </c>
      <c r="S2362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8318</v>
      </c>
      <c r="P2363" t="s">
        <v>8319</v>
      </c>
      <c r="Q2363" s="10">
        <f t="shared" si="109"/>
        <v>42466.858888888892</v>
      </c>
      <c r="R2363">
        <f t="shared" si="111"/>
        <v>0</v>
      </c>
      <c r="S2363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8318</v>
      </c>
      <c r="P2364" t="s">
        <v>8319</v>
      </c>
      <c r="Q2364" s="10">
        <f t="shared" si="109"/>
        <v>41954.688310185185</v>
      </c>
      <c r="R2364">
        <f t="shared" si="111"/>
        <v>29</v>
      </c>
      <c r="S2364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8318</v>
      </c>
      <c r="P2365" t="s">
        <v>8319</v>
      </c>
      <c r="Q2365" s="10">
        <f t="shared" si="109"/>
        <v>42322.011574074073</v>
      </c>
      <c r="R2365">
        <f t="shared" si="111"/>
        <v>0</v>
      </c>
      <c r="S2365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8318</v>
      </c>
      <c r="P2366" t="s">
        <v>8319</v>
      </c>
      <c r="Q2366" s="10">
        <f t="shared" si="109"/>
        <v>42248.934675925921</v>
      </c>
      <c r="R2366">
        <f t="shared" si="111"/>
        <v>0</v>
      </c>
      <c r="S2366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8318</v>
      </c>
      <c r="P2367" t="s">
        <v>8319</v>
      </c>
      <c r="Q2367" s="10">
        <f t="shared" si="109"/>
        <v>42346.736400462964</v>
      </c>
      <c r="R2367">
        <f t="shared" si="111"/>
        <v>0</v>
      </c>
      <c r="S2367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8318</v>
      </c>
      <c r="P2368" t="s">
        <v>8319</v>
      </c>
      <c r="Q2368" s="10">
        <f t="shared" si="109"/>
        <v>42268.531631944439</v>
      </c>
      <c r="R2368">
        <f t="shared" si="111"/>
        <v>11</v>
      </c>
      <c r="S2368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8318</v>
      </c>
      <c r="P2369" t="s">
        <v>8319</v>
      </c>
      <c r="Q2369" s="10">
        <f t="shared" si="109"/>
        <v>42425.970092592594</v>
      </c>
      <c r="R2369">
        <f t="shared" si="111"/>
        <v>1</v>
      </c>
      <c r="S2369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8318</v>
      </c>
      <c r="P2370" t="s">
        <v>8319</v>
      </c>
      <c r="Q2370" s="10">
        <f t="shared" ref="Q2370:Q2433" si="112">(((J2370/60)/60)/24)+DATE(1970,1,1)</f>
        <v>42063.721817129626</v>
      </c>
      <c r="R2370">
        <f t="shared" si="111"/>
        <v>0</v>
      </c>
      <c r="S2370">
        <f t="shared" ref="S2370:S2433" si="113">YEAR(Q2370)</f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8318</v>
      </c>
      <c r="P2371" t="s">
        <v>8319</v>
      </c>
      <c r="Q2371" s="10">
        <f t="shared" si="112"/>
        <v>42380.812627314815</v>
      </c>
      <c r="R2371">
        <f t="shared" si="111"/>
        <v>0</v>
      </c>
      <c r="S2371">
        <f t="shared" si="113"/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8318</v>
      </c>
      <c r="P2372" t="s">
        <v>8319</v>
      </c>
      <c r="Q2372" s="10">
        <f t="shared" si="112"/>
        <v>41961.18913194444</v>
      </c>
      <c r="R2372">
        <f t="shared" si="111"/>
        <v>0</v>
      </c>
      <c r="S2372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8318</v>
      </c>
      <c r="P2373" t="s">
        <v>8319</v>
      </c>
      <c r="Q2373" s="10">
        <f t="shared" si="112"/>
        <v>42150.777731481481</v>
      </c>
      <c r="R2373">
        <f t="shared" si="111"/>
        <v>0</v>
      </c>
      <c r="S2373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8318</v>
      </c>
      <c r="P2374" t="s">
        <v>8319</v>
      </c>
      <c r="Q2374" s="10">
        <f t="shared" si="112"/>
        <v>42088.069108796291</v>
      </c>
      <c r="R2374">
        <f t="shared" si="111"/>
        <v>3</v>
      </c>
      <c r="S2374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8318</v>
      </c>
      <c r="P2375" t="s">
        <v>8319</v>
      </c>
      <c r="Q2375" s="10">
        <f t="shared" si="112"/>
        <v>42215.662314814821</v>
      </c>
      <c r="R2375">
        <f t="shared" si="111"/>
        <v>0</v>
      </c>
      <c r="S2375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8318</v>
      </c>
      <c r="P2376" t="s">
        <v>8319</v>
      </c>
      <c r="Q2376" s="10">
        <f t="shared" si="112"/>
        <v>42017.843287037031</v>
      </c>
      <c r="R2376">
        <f t="shared" si="111"/>
        <v>0</v>
      </c>
      <c r="S2376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8318</v>
      </c>
      <c r="P2377" t="s">
        <v>8319</v>
      </c>
      <c r="Q2377" s="10">
        <f t="shared" si="112"/>
        <v>42592.836076388892</v>
      </c>
      <c r="R2377">
        <f t="shared" si="111"/>
        <v>0</v>
      </c>
      <c r="S2377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8318</v>
      </c>
      <c r="P2378" t="s">
        <v>8319</v>
      </c>
      <c r="Q2378" s="10">
        <f t="shared" si="112"/>
        <v>42318.925532407404</v>
      </c>
      <c r="R2378">
        <f t="shared" si="111"/>
        <v>11</v>
      </c>
      <c r="S2378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8318</v>
      </c>
      <c r="P2379" t="s">
        <v>8319</v>
      </c>
      <c r="Q2379" s="10">
        <f t="shared" si="112"/>
        <v>42669.870173611111</v>
      </c>
      <c r="R2379">
        <f t="shared" si="111"/>
        <v>0</v>
      </c>
      <c r="S2379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8318</v>
      </c>
      <c r="P2380" t="s">
        <v>8319</v>
      </c>
      <c r="Q2380" s="10">
        <f t="shared" si="112"/>
        <v>42213.013078703705</v>
      </c>
      <c r="R2380">
        <f t="shared" si="111"/>
        <v>0</v>
      </c>
      <c r="S2380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8318</v>
      </c>
      <c r="P2381" t="s">
        <v>8319</v>
      </c>
      <c r="Q2381" s="10">
        <f t="shared" si="112"/>
        <v>42237.016388888893</v>
      </c>
      <c r="R2381">
        <f t="shared" si="111"/>
        <v>0</v>
      </c>
      <c r="S2381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8318</v>
      </c>
      <c r="P2382" t="s">
        <v>8319</v>
      </c>
      <c r="Q2382" s="10">
        <f t="shared" si="112"/>
        <v>42248.793310185181</v>
      </c>
      <c r="R2382">
        <f t="shared" si="111"/>
        <v>0</v>
      </c>
      <c r="S2382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8318</v>
      </c>
      <c r="P2383" t="s">
        <v>8319</v>
      </c>
      <c r="Q2383" s="10">
        <f t="shared" si="112"/>
        <v>42074.935740740737</v>
      </c>
      <c r="R2383">
        <f t="shared" si="111"/>
        <v>2</v>
      </c>
      <c r="S2383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8318</v>
      </c>
      <c r="P2384" t="s">
        <v>8319</v>
      </c>
      <c r="Q2384" s="10">
        <f t="shared" si="112"/>
        <v>42195.187534722223</v>
      </c>
      <c r="R2384">
        <f t="shared" si="111"/>
        <v>3</v>
      </c>
      <c r="S2384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8318</v>
      </c>
      <c r="P2385" t="s">
        <v>8319</v>
      </c>
      <c r="Q2385" s="10">
        <f t="shared" si="112"/>
        <v>42027.056793981479</v>
      </c>
      <c r="R2385">
        <f t="shared" si="111"/>
        <v>4</v>
      </c>
      <c r="S2385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8318</v>
      </c>
      <c r="P2386" t="s">
        <v>8319</v>
      </c>
      <c r="Q2386" s="10">
        <f t="shared" si="112"/>
        <v>41927.067627314813</v>
      </c>
      <c r="R2386">
        <f t="shared" si="111"/>
        <v>1</v>
      </c>
      <c r="S2386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8318</v>
      </c>
      <c r="P2387" t="s">
        <v>8319</v>
      </c>
      <c r="Q2387" s="10">
        <f t="shared" si="112"/>
        <v>42191.70175925926</v>
      </c>
      <c r="R2387">
        <f t="shared" si="111"/>
        <v>1</v>
      </c>
      <c r="S2387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8318</v>
      </c>
      <c r="P2388" t="s">
        <v>8319</v>
      </c>
      <c r="Q2388" s="10">
        <f t="shared" si="112"/>
        <v>41954.838240740741</v>
      </c>
      <c r="R2388">
        <f t="shared" si="111"/>
        <v>0</v>
      </c>
      <c r="S2388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8318</v>
      </c>
      <c r="P2389" t="s">
        <v>8319</v>
      </c>
      <c r="Q2389" s="10">
        <f t="shared" si="112"/>
        <v>42528.626620370371</v>
      </c>
      <c r="R2389">
        <f t="shared" si="111"/>
        <v>1</v>
      </c>
      <c r="S2389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8318</v>
      </c>
      <c r="P2390" t="s">
        <v>8319</v>
      </c>
      <c r="Q2390" s="10">
        <f t="shared" si="112"/>
        <v>41989.853692129633</v>
      </c>
      <c r="R2390">
        <f t="shared" si="111"/>
        <v>1</v>
      </c>
      <c r="S2390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8318</v>
      </c>
      <c r="P2391" t="s">
        <v>8319</v>
      </c>
      <c r="Q2391" s="10">
        <f t="shared" si="112"/>
        <v>42179.653379629628</v>
      </c>
      <c r="R2391">
        <f t="shared" si="111"/>
        <v>0</v>
      </c>
      <c r="S2391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8318</v>
      </c>
      <c r="P2392" t="s">
        <v>8319</v>
      </c>
      <c r="Q2392" s="10">
        <f t="shared" si="112"/>
        <v>41968.262314814812</v>
      </c>
      <c r="R2392">
        <f t="shared" si="111"/>
        <v>0</v>
      </c>
      <c r="S2392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8318</v>
      </c>
      <c r="P2393" t="s">
        <v>8319</v>
      </c>
      <c r="Q2393" s="10">
        <f t="shared" si="112"/>
        <v>42064.794490740736</v>
      </c>
      <c r="R2393">
        <f t="shared" si="111"/>
        <v>0</v>
      </c>
      <c r="S2393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8318</v>
      </c>
      <c r="P2394" t="s">
        <v>8319</v>
      </c>
      <c r="Q2394" s="10">
        <f t="shared" si="112"/>
        <v>42276.120636574073</v>
      </c>
      <c r="R2394">
        <f t="shared" si="111"/>
        <v>0</v>
      </c>
      <c r="S2394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8318</v>
      </c>
      <c r="P2395" t="s">
        <v>8319</v>
      </c>
      <c r="Q2395" s="10">
        <f t="shared" si="112"/>
        <v>42194.648344907408</v>
      </c>
      <c r="R2395">
        <f t="shared" si="111"/>
        <v>0</v>
      </c>
      <c r="S2395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8318</v>
      </c>
      <c r="P2396" t="s">
        <v>8319</v>
      </c>
      <c r="Q2396" s="10">
        <f t="shared" si="112"/>
        <v>42031.362187499995</v>
      </c>
      <c r="R2396">
        <f t="shared" si="111"/>
        <v>0</v>
      </c>
      <c r="S2396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8318</v>
      </c>
      <c r="P2397" t="s">
        <v>8319</v>
      </c>
      <c r="Q2397" s="10">
        <f t="shared" si="112"/>
        <v>42717.121377314819</v>
      </c>
      <c r="R2397">
        <f t="shared" si="111"/>
        <v>0</v>
      </c>
      <c r="S2397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8318</v>
      </c>
      <c r="P2398" t="s">
        <v>8319</v>
      </c>
      <c r="Q2398" s="10">
        <f t="shared" si="112"/>
        <v>42262.849050925928</v>
      </c>
      <c r="R2398">
        <f t="shared" si="111"/>
        <v>0</v>
      </c>
      <c r="S2398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8318</v>
      </c>
      <c r="P2399" t="s">
        <v>8319</v>
      </c>
      <c r="Q2399" s="10">
        <f t="shared" si="112"/>
        <v>41976.88490740741</v>
      </c>
      <c r="R2399">
        <f t="shared" si="111"/>
        <v>0</v>
      </c>
      <c r="S2399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8318</v>
      </c>
      <c r="P2400" t="s">
        <v>8319</v>
      </c>
      <c r="Q2400" s="10">
        <f t="shared" si="112"/>
        <v>42157.916481481487</v>
      </c>
      <c r="R2400">
        <f t="shared" si="111"/>
        <v>0</v>
      </c>
      <c r="S2400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8318</v>
      </c>
      <c r="P2401" t="s">
        <v>8319</v>
      </c>
      <c r="Q2401" s="10">
        <f t="shared" si="112"/>
        <v>41956.853078703702</v>
      </c>
      <c r="R2401">
        <f t="shared" ref="R2401:R2464" si="114">ROUND(E2401/D2401*100,0)</f>
        <v>0</v>
      </c>
      <c r="S2401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8318</v>
      </c>
      <c r="P2402" t="s">
        <v>8319</v>
      </c>
      <c r="Q2402" s="10">
        <f t="shared" si="112"/>
        <v>42444.268101851849</v>
      </c>
      <c r="R2402">
        <f t="shared" si="114"/>
        <v>0</v>
      </c>
      <c r="S2402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8335</v>
      </c>
      <c r="P2403" t="s">
        <v>8336</v>
      </c>
      <c r="Q2403" s="10">
        <f t="shared" si="112"/>
        <v>42374.822870370372</v>
      </c>
      <c r="R2403">
        <f t="shared" si="114"/>
        <v>1</v>
      </c>
      <c r="S2403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8335</v>
      </c>
      <c r="P2404" t="s">
        <v>8336</v>
      </c>
      <c r="Q2404" s="10">
        <f t="shared" si="112"/>
        <v>42107.679756944446</v>
      </c>
      <c r="R2404">
        <f t="shared" si="114"/>
        <v>0</v>
      </c>
      <c r="S2404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8335</v>
      </c>
      <c r="P2405" t="s">
        <v>8336</v>
      </c>
      <c r="Q2405" s="10">
        <f t="shared" si="112"/>
        <v>42399.882615740738</v>
      </c>
      <c r="R2405">
        <f t="shared" si="114"/>
        <v>17</v>
      </c>
      <c r="S2405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8335</v>
      </c>
      <c r="P2406" t="s">
        <v>8336</v>
      </c>
      <c r="Q2406" s="10">
        <f t="shared" si="112"/>
        <v>42342.03943287037</v>
      </c>
      <c r="R2406">
        <f t="shared" si="114"/>
        <v>0</v>
      </c>
      <c r="S2406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8335</v>
      </c>
      <c r="P2407" t="s">
        <v>8336</v>
      </c>
      <c r="Q2407" s="10">
        <f t="shared" si="112"/>
        <v>42595.585358796292</v>
      </c>
      <c r="R2407">
        <f t="shared" si="114"/>
        <v>23</v>
      </c>
      <c r="S2407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8335</v>
      </c>
      <c r="P2408" t="s">
        <v>8336</v>
      </c>
      <c r="Q2408" s="10">
        <f t="shared" si="112"/>
        <v>41983.110995370371</v>
      </c>
      <c r="R2408">
        <f t="shared" si="114"/>
        <v>41</v>
      </c>
      <c r="S2408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8335</v>
      </c>
      <c r="P2409" t="s">
        <v>8336</v>
      </c>
      <c r="Q2409" s="10">
        <f t="shared" si="112"/>
        <v>42082.575555555552</v>
      </c>
      <c r="R2409">
        <f t="shared" si="114"/>
        <v>25</v>
      </c>
      <c r="S2409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8335</v>
      </c>
      <c r="P2410" t="s">
        <v>8336</v>
      </c>
      <c r="Q2410" s="10">
        <f t="shared" si="112"/>
        <v>41919.140706018516</v>
      </c>
      <c r="R2410">
        <f t="shared" si="114"/>
        <v>0</v>
      </c>
      <c r="S2410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8335</v>
      </c>
      <c r="P2411" t="s">
        <v>8336</v>
      </c>
      <c r="Q2411" s="10">
        <f t="shared" si="112"/>
        <v>42204.875868055555</v>
      </c>
      <c r="R2411">
        <f t="shared" si="114"/>
        <v>2</v>
      </c>
      <c r="S2411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8335</v>
      </c>
      <c r="P2412" t="s">
        <v>8336</v>
      </c>
      <c r="Q2412" s="10">
        <f t="shared" si="112"/>
        <v>42224.408275462964</v>
      </c>
      <c r="R2412">
        <f t="shared" si="114"/>
        <v>0</v>
      </c>
      <c r="S2412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8335</v>
      </c>
      <c r="P2413" t="s">
        <v>8336</v>
      </c>
      <c r="Q2413" s="10">
        <f t="shared" si="112"/>
        <v>42211.732430555552</v>
      </c>
      <c r="R2413">
        <f t="shared" si="114"/>
        <v>1</v>
      </c>
      <c r="S2413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8335</v>
      </c>
      <c r="P2414" t="s">
        <v>8336</v>
      </c>
      <c r="Q2414" s="10">
        <f t="shared" si="112"/>
        <v>42655.736956018518</v>
      </c>
      <c r="R2414">
        <f t="shared" si="114"/>
        <v>0</v>
      </c>
      <c r="S2414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8335</v>
      </c>
      <c r="P2415" t="s">
        <v>8336</v>
      </c>
      <c r="Q2415" s="10">
        <f t="shared" si="112"/>
        <v>41760.10974537037</v>
      </c>
      <c r="R2415">
        <f t="shared" si="114"/>
        <v>1</v>
      </c>
      <c r="S2415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8335</v>
      </c>
      <c r="P2416" t="s">
        <v>8336</v>
      </c>
      <c r="Q2416" s="10">
        <f t="shared" si="112"/>
        <v>42198.695138888885</v>
      </c>
      <c r="R2416">
        <f t="shared" si="114"/>
        <v>3</v>
      </c>
      <c r="S2416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8335</v>
      </c>
      <c r="P2417" t="s">
        <v>8336</v>
      </c>
      <c r="Q2417" s="10">
        <f t="shared" si="112"/>
        <v>42536.862800925926</v>
      </c>
      <c r="R2417">
        <f t="shared" si="114"/>
        <v>1</v>
      </c>
      <c r="S2417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8335</v>
      </c>
      <c r="P2418" t="s">
        <v>8336</v>
      </c>
      <c r="Q2418" s="10">
        <f t="shared" si="112"/>
        <v>42019.737766203703</v>
      </c>
      <c r="R2418">
        <f t="shared" si="114"/>
        <v>0</v>
      </c>
      <c r="S2418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8335</v>
      </c>
      <c r="P2419" t="s">
        <v>8336</v>
      </c>
      <c r="Q2419" s="10">
        <f t="shared" si="112"/>
        <v>41831.884108796294</v>
      </c>
      <c r="R2419">
        <f t="shared" si="114"/>
        <v>0</v>
      </c>
      <c r="S2419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8335</v>
      </c>
      <c r="P2420" t="s">
        <v>8336</v>
      </c>
      <c r="Q2420" s="10">
        <f t="shared" si="112"/>
        <v>42027.856990740736</v>
      </c>
      <c r="R2420">
        <f t="shared" si="114"/>
        <v>0</v>
      </c>
      <c r="S2420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8335</v>
      </c>
      <c r="P2421" t="s">
        <v>8336</v>
      </c>
      <c r="Q2421" s="10">
        <f t="shared" si="112"/>
        <v>41993.738298611104</v>
      </c>
      <c r="R2421">
        <f t="shared" si="114"/>
        <v>0</v>
      </c>
      <c r="S2421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8335</v>
      </c>
      <c r="P2422" t="s">
        <v>8336</v>
      </c>
      <c r="Q2422" s="10">
        <f t="shared" si="112"/>
        <v>41893.028877314813</v>
      </c>
      <c r="R2422">
        <f t="shared" si="114"/>
        <v>15</v>
      </c>
      <c r="S2422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8335</v>
      </c>
      <c r="P2423" t="s">
        <v>8336</v>
      </c>
      <c r="Q2423" s="10">
        <f t="shared" si="112"/>
        <v>42026.687453703707</v>
      </c>
      <c r="R2423">
        <f t="shared" si="114"/>
        <v>0</v>
      </c>
      <c r="S2423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8335</v>
      </c>
      <c r="P2424" t="s">
        <v>8336</v>
      </c>
      <c r="Q2424" s="10">
        <f t="shared" si="112"/>
        <v>42044.724953703699</v>
      </c>
      <c r="R2424">
        <f t="shared" si="114"/>
        <v>0</v>
      </c>
      <c r="S2424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8335</v>
      </c>
      <c r="P2425" t="s">
        <v>8336</v>
      </c>
      <c r="Q2425" s="10">
        <f t="shared" si="112"/>
        <v>41974.704745370371</v>
      </c>
      <c r="R2425">
        <f t="shared" si="114"/>
        <v>0</v>
      </c>
      <c r="S2425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8335</v>
      </c>
      <c r="P2426" t="s">
        <v>8336</v>
      </c>
      <c r="Q2426" s="10">
        <f t="shared" si="112"/>
        <v>41909.892453703702</v>
      </c>
      <c r="R2426">
        <f t="shared" si="114"/>
        <v>1</v>
      </c>
      <c r="S2426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8335</v>
      </c>
      <c r="P2427" t="s">
        <v>8336</v>
      </c>
      <c r="Q2427" s="10">
        <f t="shared" si="112"/>
        <v>42502.913761574076</v>
      </c>
      <c r="R2427">
        <f t="shared" si="114"/>
        <v>0</v>
      </c>
      <c r="S2427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8335</v>
      </c>
      <c r="P2428" t="s">
        <v>8336</v>
      </c>
      <c r="Q2428" s="10">
        <f t="shared" si="112"/>
        <v>42164.170046296291</v>
      </c>
      <c r="R2428">
        <f t="shared" si="114"/>
        <v>0</v>
      </c>
      <c r="S2428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8335</v>
      </c>
      <c r="P2429" t="s">
        <v>8336</v>
      </c>
      <c r="Q2429" s="10">
        <f t="shared" si="112"/>
        <v>42412.318668981476</v>
      </c>
      <c r="R2429">
        <f t="shared" si="114"/>
        <v>0</v>
      </c>
      <c r="S2429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8335</v>
      </c>
      <c r="P2430" t="s">
        <v>8336</v>
      </c>
      <c r="Q2430" s="10">
        <f t="shared" si="112"/>
        <v>42045.784155092595</v>
      </c>
      <c r="R2430">
        <f t="shared" si="114"/>
        <v>0</v>
      </c>
      <c r="S2430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8335</v>
      </c>
      <c r="P2431" t="s">
        <v>8336</v>
      </c>
      <c r="Q2431" s="10">
        <f t="shared" si="112"/>
        <v>42734.879236111112</v>
      </c>
      <c r="R2431">
        <f t="shared" si="114"/>
        <v>1</v>
      </c>
      <c r="S2431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8335</v>
      </c>
      <c r="P2432" t="s">
        <v>8336</v>
      </c>
      <c r="Q2432" s="10">
        <f t="shared" si="112"/>
        <v>42382.130833333329</v>
      </c>
      <c r="R2432">
        <f t="shared" si="114"/>
        <v>1</v>
      </c>
      <c r="S2432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8335</v>
      </c>
      <c r="P2433" t="s">
        <v>8336</v>
      </c>
      <c r="Q2433" s="10">
        <f t="shared" si="112"/>
        <v>42489.099687499998</v>
      </c>
      <c r="R2433">
        <f t="shared" si="114"/>
        <v>0</v>
      </c>
      <c r="S2433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8335</v>
      </c>
      <c r="P2434" t="s">
        <v>8336</v>
      </c>
      <c r="Q2434" s="10">
        <f t="shared" ref="Q2434:Q2497" si="115">(((J2434/60)/60)/24)+DATE(1970,1,1)</f>
        <v>42041.218715277777</v>
      </c>
      <c r="R2434">
        <f t="shared" si="114"/>
        <v>0</v>
      </c>
      <c r="S2434">
        <f t="shared" ref="S2434:S2497" si="116">YEAR(Q2434)</f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8335</v>
      </c>
      <c r="P2435" t="s">
        <v>8336</v>
      </c>
      <c r="Q2435" s="10">
        <f t="shared" si="115"/>
        <v>42397.89980324074</v>
      </c>
      <c r="R2435">
        <f t="shared" si="114"/>
        <v>0</v>
      </c>
      <c r="S2435">
        <f t="shared" si="116"/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8335</v>
      </c>
      <c r="P2436" t="s">
        <v>8336</v>
      </c>
      <c r="Q2436" s="10">
        <f t="shared" si="115"/>
        <v>42180.18604166666</v>
      </c>
      <c r="R2436">
        <f t="shared" si="114"/>
        <v>0</v>
      </c>
      <c r="S2436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8335</v>
      </c>
      <c r="P2437" t="s">
        <v>8336</v>
      </c>
      <c r="Q2437" s="10">
        <f t="shared" si="115"/>
        <v>42252.277615740735</v>
      </c>
      <c r="R2437">
        <f t="shared" si="114"/>
        <v>0</v>
      </c>
      <c r="S2437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8335</v>
      </c>
      <c r="P2438" t="s">
        <v>8336</v>
      </c>
      <c r="Q2438" s="10">
        <f t="shared" si="115"/>
        <v>42338.615393518514</v>
      </c>
      <c r="R2438">
        <f t="shared" si="114"/>
        <v>0</v>
      </c>
      <c r="S2438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8335</v>
      </c>
      <c r="P2439" t="s">
        <v>8336</v>
      </c>
      <c r="Q2439" s="10">
        <f t="shared" si="115"/>
        <v>42031.965138888889</v>
      </c>
      <c r="R2439">
        <f t="shared" si="114"/>
        <v>0</v>
      </c>
      <c r="S2439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8335</v>
      </c>
      <c r="P2440" t="s">
        <v>8336</v>
      </c>
      <c r="Q2440" s="10">
        <f t="shared" si="115"/>
        <v>42285.91506944444</v>
      </c>
      <c r="R2440">
        <f t="shared" si="114"/>
        <v>0</v>
      </c>
      <c r="S2440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8335</v>
      </c>
      <c r="P2441" t="s">
        <v>8336</v>
      </c>
      <c r="Q2441" s="10">
        <f t="shared" si="115"/>
        <v>42265.818622685183</v>
      </c>
      <c r="R2441">
        <f t="shared" si="114"/>
        <v>0</v>
      </c>
      <c r="S2441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8335</v>
      </c>
      <c r="P2442" t="s">
        <v>8336</v>
      </c>
      <c r="Q2442" s="10">
        <f t="shared" si="115"/>
        <v>42383.899456018517</v>
      </c>
      <c r="R2442">
        <f t="shared" si="114"/>
        <v>0</v>
      </c>
      <c r="S2442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8335</v>
      </c>
      <c r="P2443" t="s">
        <v>8351</v>
      </c>
      <c r="Q2443" s="10">
        <f t="shared" si="115"/>
        <v>42187.125625000001</v>
      </c>
      <c r="R2443">
        <f t="shared" si="114"/>
        <v>108</v>
      </c>
      <c r="S2443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8335</v>
      </c>
      <c r="P2444" t="s">
        <v>8351</v>
      </c>
      <c r="Q2444" s="10">
        <f t="shared" si="115"/>
        <v>42052.666990740734</v>
      </c>
      <c r="R2444">
        <f t="shared" si="114"/>
        <v>126</v>
      </c>
      <c r="S2444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8335</v>
      </c>
      <c r="P2445" t="s">
        <v>8351</v>
      </c>
      <c r="Q2445" s="10">
        <f t="shared" si="115"/>
        <v>41836.625254629631</v>
      </c>
      <c r="R2445">
        <f t="shared" si="114"/>
        <v>203</v>
      </c>
      <c r="S2445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8335</v>
      </c>
      <c r="P2446" t="s">
        <v>8351</v>
      </c>
      <c r="Q2446" s="10">
        <f t="shared" si="115"/>
        <v>42485.754525462966</v>
      </c>
      <c r="R2446">
        <f t="shared" si="114"/>
        <v>109</v>
      </c>
      <c r="S2446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8335</v>
      </c>
      <c r="P2447" t="s">
        <v>8351</v>
      </c>
      <c r="Q2447" s="10">
        <f t="shared" si="115"/>
        <v>42243.190057870372</v>
      </c>
      <c r="R2447">
        <f t="shared" si="114"/>
        <v>173</v>
      </c>
      <c r="S2447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8335</v>
      </c>
      <c r="P2448" t="s">
        <v>8351</v>
      </c>
      <c r="Q2448" s="10">
        <f t="shared" si="115"/>
        <v>42670.602673611109</v>
      </c>
      <c r="R2448">
        <f t="shared" si="114"/>
        <v>168</v>
      </c>
      <c r="S2448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8335</v>
      </c>
      <c r="P2449" t="s">
        <v>8351</v>
      </c>
      <c r="Q2449" s="10">
        <f t="shared" si="115"/>
        <v>42654.469826388886</v>
      </c>
      <c r="R2449">
        <f t="shared" si="114"/>
        <v>427</v>
      </c>
      <c r="S2449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8335</v>
      </c>
      <c r="P2450" t="s">
        <v>8351</v>
      </c>
      <c r="Q2450" s="10">
        <f t="shared" si="115"/>
        <v>42607.316122685181</v>
      </c>
      <c r="R2450">
        <f t="shared" si="114"/>
        <v>108</v>
      </c>
      <c r="S2450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8335</v>
      </c>
      <c r="P2451" t="s">
        <v>8351</v>
      </c>
      <c r="Q2451" s="10">
        <f t="shared" si="115"/>
        <v>41943.142534722225</v>
      </c>
      <c r="R2451">
        <f t="shared" si="114"/>
        <v>108</v>
      </c>
      <c r="S2451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8335</v>
      </c>
      <c r="P2452" t="s">
        <v>8351</v>
      </c>
      <c r="Q2452" s="10">
        <f t="shared" si="115"/>
        <v>41902.07240740741</v>
      </c>
      <c r="R2452">
        <f t="shared" si="114"/>
        <v>102</v>
      </c>
      <c r="S2452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8335</v>
      </c>
      <c r="P2453" t="s">
        <v>8351</v>
      </c>
      <c r="Q2453" s="10">
        <f t="shared" si="115"/>
        <v>42779.908449074079</v>
      </c>
      <c r="R2453">
        <f t="shared" si="114"/>
        <v>115</v>
      </c>
      <c r="S2453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8335</v>
      </c>
      <c r="P2454" t="s">
        <v>8351</v>
      </c>
      <c r="Q2454" s="10">
        <f t="shared" si="115"/>
        <v>42338.84375</v>
      </c>
      <c r="R2454">
        <f t="shared" si="114"/>
        <v>134</v>
      </c>
      <c r="S2454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8335</v>
      </c>
      <c r="P2455" t="s">
        <v>8351</v>
      </c>
      <c r="Q2455" s="10">
        <f t="shared" si="115"/>
        <v>42738.692233796297</v>
      </c>
      <c r="R2455">
        <f t="shared" si="114"/>
        <v>155</v>
      </c>
      <c r="S2455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8335</v>
      </c>
      <c r="P2456" t="s">
        <v>8351</v>
      </c>
      <c r="Q2456" s="10">
        <f t="shared" si="115"/>
        <v>42770.201481481476</v>
      </c>
      <c r="R2456">
        <f t="shared" si="114"/>
        <v>101</v>
      </c>
      <c r="S2456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8335</v>
      </c>
      <c r="P2457" t="s">
        <v>8351</v>
      </c>
      <c r="Q2457" s="10">
        <f t="shared" si="115"/>
        <v>42452.781828703708</v>
      </c>
      <c r="R2457">
        <f t="shared" si="114"/>
        <v>182</v>
      </c>
      <c r="S2457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8335</v>
      </c>
      <c r="P2458" t="s">
        <v>8351</v>
      </c>
      <c r="Q2458" s="10">
        <f t="shared" si="115"/>
        <v>42761.961099537039</v>
      </c>
      <c r="R2458">
        <f t="shared" si="114"/>
        <v>181</v>
      </c>
      <c r="S2458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8335</v>
      </c>
      <c r="P2459" t="s">
        <v>8351</v>
      </c>
      <c r="Q2459" s="10">
        <f t="shared" si="115"/>
        <v>42423.602500000001</v>
      </c>
      <c r="R2459">
        <f t="shared" si="114"/>
        <v>102</v>
      </c>
      <c r="S2459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8335</v>
      </c>
      <c r="P2460" t="s">
        <v>8351</v>
      </c>
      <c r="Q2460" s="10">
        <f t="shared" si="115"/>
        <v>42495.871736111112</v>
      </c>
      <c r="R2460">
        <f t="shared" si="114"/>
        <v>110</v>
      </c>
      <c r="S2460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8335</v>
      </c>
      <c r="P2461" t="s">
        <v>8351</v>
      </c>
      <c r="Q2461" s="10">
        <f t="shared" si="115"/>
        <v>42407.637557870374</v>
      </c>
      <c r="R2461">
        <f t="shared" si="114"/>
        <v>102</v>
      </c>
      <c r="S2461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8335</v>
      </c>
      <c r="P2462" t="s">
        <v>8351</v>
      </c>
      <c r="Q2462" s="10">
        <f t="shared" si="115"/>
        <v>42704.187118055561</v>
      </c>
      <c r="R2462">
        <f t="shared" si="114"/>
        <v>101</v>
      </c>
      <c r="S2462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8324</v>
      </c>
      <c r="P2463" t="s">
        <v>8328</v>
      </c>
      <c r="Q2463" s="10">
        <f t="shared" si="115"/>
        <v>40784.012696759259</v>
      </c>
      <c r="R2463">
        <f t="shared" si="114"/>
        <v>104</v>
      </c>
      <c r="S2463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8324</v>
      </c>
      <c r="P2464" t="s">
        <v>8328</v>
      </c>
      <c r="Q2464" s="10">
        <f t="shared" si="115"/>
        <v>41089.186296296299</v>
      </c>
      <c r="R2464">
        <f t="shared" si="114"/>
        <v>111</v>
      </c>
      <c r="S2464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8324</v>
      </c>
      <c r="P2465" t="s">
        <v>8328</v>
      </c>
      <c r="Q2465" s="10">
        <f t="shared" si="115"/>
        <v>41341.111400462964</v>
      </c>
      <c r="R2465">
        <f t="shared" ref="R2465:R2528" si="117">ROUND(E2465/D2465*100,0)</f>
        <v>116</v>
      </c>
      <c r="S2465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8324</v>
      </c>
      <c r="P2466" t="s">
        <v>8328</v>
      </c>
      <c r="Q2466" s="10">
        <f t="shared" si="115"/>
        <v>42248.90042824074</v>
      </c>
      <c r="R2466">
        <f t="shared" si="117"/>
        <v>111</v>
      </c>
      <c r="S2466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8324</v>
      </c>
      <c r="P2467" t="s">
        <v>8328</v>
      </c>
      <c r="Q2467" s="10">
        <f t="shared" si="115"/>
        <v>41145.719305555554</v>
      </c>
      <c r="R2467">
        <f t="shared" si="117"/>
        <v>180</v>
      </c>
      <c r="S2467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8324</v>
      </c>
      <c r="P2468" t="s">
        <v>8328</v>
      </c>
      <c r="Q2468" s="10">
        <f t="shared" si="115"/>
        <v>41373.102465277778</v>
      </c>
      <c r="R2468">
        <f t="shared" si="117"/>
        <v>100</v>
      </c>
      <c r="S2468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8324</v>
      </c>
      <c r="P2469" t="s">
        <v>8328</v>
      </c>
      <c r="Q2469" s="10">
        <f t="shared" si="115"/>
        <v>41025.874201388891</v>
      </c>
      <c r="R2469">
        <f t="shared" si="117"/>
        <v>119</v>
      </c>
      <c r="S2469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8324</v>
      </c>
      <c r="P2470" t="s">
        <v>8328</v>
      </c>
      <c r="Q2470" s="10">
        <f t="shared" si="115"/>
        <v>41174.154178240737</v>
      </c>
      <c r="R2470">
        <f t="shared" si="117"/>
        <v>107</v>
      </c>
      <c r="S2470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8324</v>
      </c>
      <c r="P2471" t="s">
        <v>8328</v>
      </c>
      <c r="Q2471" s="10">
        <f t="shared" si="115"/>
        <v>40557.429733796293</v>
      </c>
      <c r="R2471">
        <f t="shared" si="117"/>
        <v>114</v>
      </c>
      <c r="S2471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8324</v>
      </c>
      <c r="P2472" t="s">
        <v>8328</v>
      </c>
      <c r="Q2472" s="10">
        <f t="shared" si="115"/>
        <v>41023.07471064815</v>
      </c>
      <c r="R2472">
        <f t="shared" si="117"/>
        <v>103</v>
      </c>
      <c r="S2472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8324</v>
      </c>
      <c r="P2473" t="s">
        <v>8328</v>
      </c>
      <c r="Q2473" s="10">
        <f t="shared" si="115"/>
        <v>40893.992962962962</v>
      </c>
      <c r="R2473">
        <f t="shared" si="117"/>
        <v>128</v>
      </c>
      <c r="S2473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8324</v>
      </c>
      <c r="P2474" t="s">
        <v>8328</v>
      </c>
      <c r="Q2474" s="10">
        <f t="shared" si="115"/>
        <v>40354.11550925926</v>
      </c>
      <c r="R2474">
        <f t="shared" si="117"/>
        <v>136</v>
      </c>
      <c r="S2474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8324</v>
      </c>
      <c r="P2475" t="s">
        <v>8328</v>
      </c>
      <c r="Q2475" s="10">
        <f t="shared" si="115"/>
        <v>41193.748483796298</v>
      </c>
      <c r="R2475">
        <f t="shared" si="117"/>
        <v>100</v>
      </c>
      <c r="S2475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8324</v>
      </c>
      <c r="P2476" t="s">
        <v>8328</v>
      </c>
      <c r="Q2476" s="10">
        <f t="shared" si="115"/>
        <v>40417.011296296296</v>
      </c>
      <c r="R2476">
        <f t="shared" si="117"/>
        <v>100</v>
      </c>
      <c r="S2476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8324</v>
      </c>
      <c r="P2477" t="s">
        <v>8328</v>
      </c>
      <c r="Q2477" s="10">
        <f t="shared" si="115"/>
        <v>40310.287673611114</v>
      </c>
      <c r="R2477">
        <f t="shared" si="117"/>
        <v>105</v>
      </c>
      <c r="S2477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8324</v>
      </c>
      <c r="P2478" t="s">
        <v>8328</v>
      </c>
      <c r="Q2478" s="10">
        <f t="shared" si="115"/>
        <v>41913.328356481477</v>
      </c>
      <c r="R2478">
        <f t="shared" si="117"/>
        <v>105</v>
      </c>
      <c r="S2478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8324</v>
      </c>
      <c r="P2479" t="s">
        <v>8328</v>
      </c>
      <c r="Q2479" s="10">
        <f t="shared" si="115"/>
        <v>41088.691493055558</v>
      </c>
      <c r="R2479">
        <f t="shared" si="117"/>
        <v>171</v>
      </c>
      <c r="S2479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8324</v>
      </c>
      <c r="P2480" t="s">
        <v>8328</v>
      </c>
      <c r="Q2480" s="10">
        <f t="shared" si="115"/>
        <v>41257.950381944444</v>
      </c>
      <c r="R2480">
        <f t="shared" si="117"/>
        <v>128</v>
      </c>
      <c r="S2480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8324</v>
      </c>
      <c r="P2481" t="s">
        <v>8328</v>
      </c>
      <c r="Q2481" s="10">
        <f t="shared" si="115"/>
        <v>41107.726782407408</v>
      </c>
      <c r="R2481">
        <f t="shared" si="117"/>
        <v>133</v>
      </c>
      <c r="S2481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8324</v>
      </c>
      <c r="P2482" t="s">
        <v>8328</v>
      </c>
      <c r="Q2482" s="10">
        <f t="shared" si="115"/>
        <v>42227.936157407406</v>
      </c>
      <c r="R2482">
        <f t="shared" si="117"/>
        <v>100</v>
      </c>
      <c r="S2482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8324</v>
      </c>
      <c r="P2483" t="s">
        <v>8328</v>
      </c>
      <c r="Q2483" s="10">
        <f t="shared" si="115"/>
        <v>40999.645925925928</v>
      </c>
      <c r="R2483">
        <f t="shared" si="117"/>
        <v>113</v>
      </c>
      <c r="S2483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8324</v>
      </c>
      <c r="P2484" t="s">
        <v>8328</v>
      </c>
      <c r="Q2484" s="10">
        <f t="shared" si="115"/>
        <v>40711.782210648147</v>
      </c>
      <c r="R2484">
        <f t="shared" si="117"/>
        <v>100</v>
      </c>
      <c r="S2484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8324</v>
      </c>
      <c r="P2485" t="s">
        <v>8328</v>
      </c>
      <c r="Q2485" s="10">
        <f t="shared" si="115"/>
        <v>40970.750034722223</v>
      </c>
      <c r="R2485">
        <f t="shared" si="117"/>
        <v>114</v>
      </c>
      <c r="S2485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8324</v>
      </c>
      <c r="P2486" t="s">
        <v>8328</v>
      </c>
      <c r="Q2486" s="10">
        <f t="shared" si="115"/>
        <v>40771.916701388887</v>
      </c>
      <c r="R2486">
        <f t="shared" si="117"/>
        <v>119</v>
      </c>
      <c r="S2486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8324</v>
      </c>
      <c r="P2487" t="s">
        <v>8328</v>
      </c>
      <c r="Q2487" s="10">
        <f t="shared" si="115"/>
        <v>40793.998599537037</v>
      </c>
      <c r="R2487">
        <f t="shared" si="117"/>
        <v>103</v>
      </c>
      <c r="S2487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8324</v>
      </c>
      <c r="P2488" t="s">
        <v>8328</v>
      </c>
      <c r="Q2488" s="10">
        <f t="shared" si="115"/>
        <v>40991.708055555559</v>
      </c>
      <c r="R2488">
        <f t="shared" si="117"/>
        <v>266</v>
      </c>
      <c r="S2488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8324</v>
      </c>
      <c r="P2489" t="s">
        <v>8328</v>
      </c>
      <c r="Q2489" s="10">
        <f t="shared" si="115"/>
        <v>41026.083298611113</v>
      </c>
      <c r="R2489">
        <f t="shared" si="117"/>
        <v>100</v>
      </c>
      <c r="S2489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8324</v>
      </c>
      <c r="P2490" t="s">
        <v>8328</v>
      </c>
      <c r="Q2490" s="10">
        <f t="shared" si="115"/>
        <v>40833.633194444446</v>
      </c>
      <c r="R2490">
        <f t="shared" si="117"/>
        <v>107</v>
      </c>
      <c r="S2490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8324</v>
      </c>
      <c r="P2491" t="s">
        <v>8328</v>
      </c>
      <c r="Q2491" s="10">
        <f t="shared" si="115"/>
        <v>41373.690266203703</v>
      </c>
      <c r="R2491">
        <f t="shared" si="117"/>
        <v>134</v>
      </c>
      <c r="S2491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8324</v>
      </c>
      <c r="P2492" t="s">
        <v>8328</v>
      </c>
      <c r="Q2492" s="10">
        <f t="shared" si="115"/>
        <v>41023.227731481478</v>
      </c>
      <c r="R2492">
        <f t="shared" si="117"/>
        <v>121</v>
      </c>
      <c r="S2492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8324</v>
      </c>
      <c r="P2493" t="s">
        <v>8328</v>
      </c>
      <c r="Q2493" s="10">
        <f t="shared" si="115"/>
        <v>40542.839282407411</v>
      </c>
      <c r="R2493">
        <f t="shared" si="117"/>
        <v>103</v>
      </c>
      <c r="S2493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8324</v>
      </c>
      <c r="P2494" t="s">
        <v>8328</v>
      </c>
      <c r="Q2494" s="10">
        <f t="shared" si="115"/>
        <v>41024.985972222225</v>
      </c>
      <c r="R2494">
        <f t="shared" si="117"/>
        <v>125</v>
      </c>
      <c r="S2494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8324</v>
      </c>
      <c r="P2495" t="s">
        <v>8328</v>
      </c>
      <c r="Q2495" s="10">
        <f t="shared" si="115"/>
        <v>41348.168287037035</v>
      </c>
      <c r="R2495">
        <f t="shared" si="117"/>
        <v>129</v>
      </c>
      <c r="S2495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8324</v>
      </c>
      <c r="P2496" t="s">
        <v>8328</v>
      </c>
      <c r="Q2496" s="10">
        <f t="shared" si="115"/>
        <v>41022.645185185182</v>
      </c>
      <c r="R2496">
        <f t="shared" si="117"/>
        <v>101</v>
      </c>
      <c r="S2496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8324</v>
      </c>
      <c r="P2497" t="s">
        <v>8328</v>
      </c>
      <c r="Q2497" s="10">
        <f t="shared" si="115"/>
        <v>41036.946469907409</v>
      </c>
      <c r="R2497">
        <f t="shared" si="117"/>
        <v>128</v>
      </c>
      <c r="S2497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8324</v>
      </c>
      <c r="P2498" t="s">
        <v>8328</v>
      </c>
      <c r="Q2498" s="10">
        <f t="shared" ref="Q2498:Q2561" si="118">(((J2498/60)/60)/24)+DATE(1970,1,1)</f>
        <v>41327.996435185189</v>
      </c>
      <c r="R2498">
        <f t="shared" si="117"/>
        <v>100</v>
      </c>
      <c r="S2498">
        <f t="shared" ref="S2498:S2561" si="119">YEAR(Q2498)</f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8324</v>
      </c>
      <c r="P2499" t="s">
        <v>8328</v>
      </c>
      <c r="Q2499" s="10">
        <f t="shared" si="118"/>
        <v>40730.878912037035</v>
      </c>
      <c r="R2499">
        <f t="shared" si="117"/>
        <v>113</v>
      </c>
      <c r="S2499">
        <f t="shared" si="119"/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8324</v>
      </c>
      <c r="P2500" t="s">
        <v>8328</v>
      </c>
      <c r="Q2500" s="10">
        <f t="shared" si="118"/>
        <v>42017.967442129629</v>
      </c>
      <c r="R2500">
        <f t="shared" si="117"/>
        <v>106</v>
      </c>
      <c r="S2500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8324</v>
      </c>
      <c r="P2501" t="s">
        <v>8328</v>
      </c>
      <c r="Q2501" s="10">
        <f t="shared" si="118"/>
        <v>41226.648576388885</v>
      </c>
      <c r="R2501">
        <f t="shared" si="117"/>
        <v>203</v>
      </c>
      <c r="S2501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8324</v>
      </c>
      <c r="P2502" t="s">
        <v>8328</v>
      </c>
      <c r="Q2502" s="10">
        <f t="shared" si="118"/>
        <v>41053.772858796299</v>
      </c>
      <c r="R2502">
        <f t="shared" si="117"/>
        <v>113</v>
      </c>
      <c r="S2502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8335</v>
      </c>
      <c r="P2503" t="s">
        <v>8352</v>
      </c>
      <c r="Q2503" s="10">
        <f t="shared" si="118"/>
        <v>42244.776666666665</v>
      </c>
      <c r="R2503">
        <f t="shared" si="117"/>
        <v>3</v>
      </c>
      <c r="S2503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8335</v>
      </c>
      <c r="P2504" t="s">
        <v>8352</v>
      </c>
      <c r="Q2504" s="10">
        <f t="shared" si="118"/>
        <v>41858.825439814813</v>
      </c>
      <c r="R2504">
        <f t="shared" si="117"/>
        <v>0</v>
      </c>
      <c r="S2504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8335</v>
      </c>
      <c r="P2505" t="s">
        <v>8352</v>
      </c>
      <c r="Q2505" s="10">
        <f t="shared" si="118"/>
        <v>42498.899398148147</v>
      </c>
      <c r="R2505">
        <f t="shared" si="117"/>
        <v>0</v>
      </c>
      <c r="S2505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8335</v>
      </c>
      <c r="P2506" t="s">
        <v>8352</v>
      </c>
      <c r="Q2506" s="10">
        <f t="shared" si="118"/>
        <v>41928.015439814815</v>
      </c>
      <c r="R2506">
        <f t="shared" si="117"/>
        <v>0</v>
      </c>
      <c r="S2506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8335</v>
      </c>
      <c r="P2507" t="s">
        <v>8352</v>
      </c>
      <c r="Q2507" s="10">
        <f t="shared" si="118"/>
        <v>42047.05574074074</v>
      </c>
      <c r="R2507">
        <f t="shared" si="117"/>
        <v>0</v>
      </c>
      <c r="S2507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8335</v>
      </c>
      <c r="P2508" t="s">
        <v>8352</v>
      </c>
      <c r="Q2508" s="10">
        <f t="shared" si="118"/>
        <v>42258.297094907408</v>
      </c>
      <c r="R2508">
        <f t="shared" si="117"/>
        <v>1</v>
      </c>
      <c r="S2508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8335</v>
      </c>
      <c r="P2509" t="s">
        <v>8352</v>
      </c>
      <c r="Q2509" s="10">
        <f t="shared" si="118"/>
        <v>42105.072962962964</v>
      </c>
      <c r="R2509">
        <f t="shared" si="117"/>
        <v>0</v>
      </c>
      <c r="S2509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8335</v>
      </c>
      <c r="P2510" t="s">
        <v>8352</v>
      </c>
      <c r="Q2510" s="10">
        <f t="shared" si="118"/>
        <v>41835.951782407406</v>
      </c>
      <c r="R2510">
        <f t="shared" si="117"/>
        <v>0</v>
      </c>
      <c r="S2510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8335</v>
      </c>
      <c r="P2511" t="s">
        <v>8352</v>
      </c>
      <c r="Q2511" s="10">
        <f t="shared" si="118"/>
        <v>42058.809594907405</v>
      </c>
      <c r="R2511">
        <f t="shared" si="117"/>
        <v>1</v>
      </c>
      <c r="S2511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8335</v>
      </c>
      <c r="P2512" t="s">
        <v>8352</v>
      </c>
      <c r="Q2512" s="10">
        <f t="shared" si="118"/>
        <v>42078.997361111105</v>
      </c>
      <c r="R2512">
        <f t="shared" si="117"/>
        <v>0</v>
      </c>
      <c r="S2512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8335</v>
      </c>
      <c r="P2513" t="s">
        <v>8352</v>
      </c>
      <c r="Q2513" s="10">
        <f t="shared" si="118"/>
        <v>42371.446909722217</v>
      </c>
      <c r="R2513">
        <f t="shared" si="117"/>
        <v>0</v>
      </c>
      <c r="S2513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8335</v>
      </c>
      <c r="P2514" t="s">
        <v>8352</v>
      </c>
      <c r="Q2514" s="10">
        <f t="shared" si="118"/>
        <v>41971.876863425925</v>
      </c>
      <c r="R2514">
        <f t="shared" si="117"/>
        <v>0</v>
      </c>
      <c r="S2514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8335</v>
      </c>
      <c r="P2515" t="s">
        <v>8352</v>
      </c>
      <c r="Q2515" s="10">
        <f t="shared" si="118"/>
        <v>42732.00681712963</v>
      </c>
      <c r="R2515">
        <f t="shared" si="117"/>
        <v>0</v>
      </c>
      <c r="S2515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8335</v>
      </c>
      <c r="P2516" t="s">
        <v>8352</v>
      </c>
      <c r="Q2516" s="10">
        <f t="shared" si="118"/>
        <v>41854.389780092592</v>
      </c>
      <c r="R2516">
        <f t="shared" si="117"/>
        <v>2</v>
      </c>
      <c r="S2516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8335</v>
      </c>
      <c r="P2517" t="s">
        <v>8352</v>
      </c>
      <c r="Q2517" s="10">
        <f t="shared" si="118"/>
        <v>42027.839733796296</v>
      </c>
      <c r="R2517">
        <f t="shared" si="117"/>
        <v>19</v>
      </c>
      <c r="S2517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8335</v>
      </c>
      <c r="P2518" t="s">
        <v>8352</v>
      </c>
      <c r="Q2518" s="10">
        <f t="shared" si="118"/>
        <v>41942.653379629628</v>
      </c>
      <c r="R2518">
        <f t="shared" si="117"/>
        <v>0</v>
      </c>
      <c r="S2518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8335</v>
      </c>
      <c r="P2519" t="s">
        <v>8352</v>
      </c>
      <c r="Q2519" s="10">
        <f t="shared" si="118"/>
        <v>42052.802430555559</v>
      </c>
      <c r="R2519">
        <f t="shared" si="117"/>
        <v>10</v>
      </c>
      <c r="S2519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8335</v>
      </c>
      <c r="P2520" t="s">
        <v>8352</v>
      </c>
      <c r="Q2520" s="10">
        <f t="shared" si="118"/>
        <v>41926.680879629632</v>
      </c>
      <c r="R2520">
        <f t="shared" si="117"/>
        <v>0</v>
      </c>
      <c r="S2520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8335</v>
      </c>
      <c r="P2521" t="s">
        <v>8352</v>
      </c>
      <c r="Q2521" s="10">
        <f t="shared" si="118"/>
        <v>41809.155138888891</v>
      </c>
      <c r="R2521">
        <f t="shared" si="117"/>
        <v>0</v>
      </c>
      <c r="S2521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8335</v>
      </c>
      <c r="P2522" t="s">
        <v>8352</v>
      </c>
      <c r="Q2522" s="10">
        <f t="shared" si="118"/>
        <v>42612.600520833337</v>
      </c>
      <c r="R2522">
        <f t="shared" si="117"/>
        <v>0</v>
      </c>
      <c r="S2522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8324</v>
      </c>
      <c r="P2523" t="s">
        <v>8353</v>
      </c>
      <c r="Q2523" s="10">
        <f t="shared" si="118"/>
        <v>42269.967835648145</v>
      </c>
      <c r="R2523">
        <f t="shared" si="117"/>
        <v>109</v>
      </c>
      <c r="S2523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8324</v>
      </c>
      <c r="P2524" t="s">
        <v>8353</v>
      </c>
      <c r="Q2524" s="10">
        <f t="shared" si="118"/>
        <v>42460.573611111111</v>
      </c>
      <c r="R2524">
        <f t="shared" si="117"/>
        <v>100</v>
      </c>
      <c r="S2524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8324</v>
      </c>
      <c r="P2525" t="s">
        <v>8353</v>
      </c>
      <c r="Q2525" s="10">
        <f t="shared" si="118"/>
        <v>41930.975601851853</v>
      </c>
      <c r="R2525">
        <f t="shared" si="117"/>
        <v>156</v>
      </c>
      <c r="S2525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8324</v>
      </c>
      <c r="P2526" t="s">
        <v>8353</v>
      </c>
      <c r="Q2526" s="10">
        <f t="shared" si="118"/>
        <v>41961.807372685187</v>
      </c>
      <c r="R2526">
        <f t="shared" si="117"/>
        <v>102</v>
      </c>
      <c r="S2526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8324</v>
      </c>
      <c r="P2527" t="s">
        <v>8353</v>
      </c>
      <c r="Q2527" s="10">
        <f t="shared" si="118"/>
        <v>41058.844571759262</v>
      </c>
      <c r="R2527">
        <f t="shared" si="117"/>
        <v>100</v>
      </c>
      <c r="S2527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8324</v>
      </c>
      <c r="P2528" t="s">
        <v>8353</v>
      </c>
      <c r="Q2528" s="10">
        <f t="shared" si="118"/>
        <v>41953.091134259259</v>
      </c>
      <c r="R2528">
        <f t="shared" si="117"/>
        <v>113</v>
      </c>
      <c r="S2528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8324</v>
      </c>
      <c r="P2529" t="s">
        <v>8353</v>
      </c>
      <c r="Q2529" s="10">
        <f t="shared" si="118"/>
        <v>41546.75105324074</v>
      </c>
      <c r="R2529">
        <f t="shared" ref="R2529:R2592" si="120">ROUND(E2529/D2529*100,0)</f>
        <v>102</v>
      </c>
      <c r="S2529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8324</v>
      </c>
      <c r="P2530" t="s">
        <v>8353</v>
      </c>
      <c r="Q2530" s="10">
        <f t="shared" si="118"/>
        <v>42217.834525462968</v>
      </c>
      <c r="R2530">
        <f t="shared" si="120"/>
        <v>107</v>
      </c>
      <c r="S2530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8324</v>
      </c>
      <c r="P2531" t="s">
        <v>8353</v>
      </c>
      <c r="Q2531" s="10">
        <f t="shared" si="118"/>
        <v>40948.080729166664</v>
      </c>
      <c r="R2531">
        <f t="shared" si="120"/>
        <v>104</v>
      </c>
      <c r="S2531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8324</v>
      </c>
      <c r="P2532" t="s">
        <v>8353</v>
      </c>
      <c r="Q2532" s="10">
        <f t="shared" si="118"/>
        <v>42081.864641203705</v>
      </c>
      <c r="R2532">
        <f t="shared" si="120"/>
        <v>100</v>
      </c>
      <c r="S2532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8324</v>
      </c>
      <c r="P2533" t="s">
        <v>8353</v>
      </c>
      <c r="Q2533" s="10">
        <f t="shared" si="118"/>
        <v>42208.680023148147</v>
      </c>
      <c r="R2533">
        <f t="shared" si="120"/>
        <v>100</v>
      </c>
      <c r="S2533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8324</v>
      </c>
      <c r="P2534" t="s">
        <v>8353</v>
      </c>
      <c r="Q2534" s="10">
        <f t="shared" si="118"/>
        <v>41107.849143518521</v>
      </c>
      <c r="R2534">
        <f t="shared" si="120"/>
        <v>126</v>
      </c>
      <c r="S2534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8324</v>
      </c>
      <c r="P2535" t="s">
        <v>8353</v>
      </c>
      <c r="Q2535" s="10">
        <f t="shared" si="118"/>
        <v>41304.751284722224</v>
      </c>
      <c r="R2535">
        <f t="shared" si="120"/>
        <v>111</v>
      </c>
      <c r="S2535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8324</v>
      </c>
      <c r="P2536" t="s">
        <v>8353</v>
      </c>
      <c r="Q2536" s="10">
        <f t="shared" si="118"/>
        <v>40127.700370370374</v>
      </c>
      <c r="R2536">
        <f t="shared" si="120"/>
        <v>105</v>
      </c>
      <c r="S2536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8324</v>
      </c>
      <c r="P2537" t="s">
        <v>8353</v>
      </c>
      <c r="Q2537" s="10">
        <f t="shared" si="118"/>
        <v>41943.791030092594</v>
      </c>
      <c r="R2537">
        <f t="shared" si="120"/>
        <v>104</v>
      </c>
      <c r="S2537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8324</v>
      </c>
      <c r="P2538" t="s">
        <v>8353</v>
      </c>
      <c r="Q2538" s="10">
        <f t="shared" si="118"/>
        <v>41464.106087962966</v>
      </c>
      <c r="R2538">
        <f t="shared" si="120"/>
        <v>116</v>
      </c>
      <c r="S2538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8324</v>
      </c>
      <c r="P2539" t="s">
        <v>8353</v>
      </c>
      <c r="Q2539" s="10">
        <f t="shared" si="118"/>
        <v>40696.648784722223</v>
      </c>
      <c r="R2539">
        <f t="shared" si="120"/>
        <v>110</v>
      </c>
      <c r="S2539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8324</v>
      </c>
      <c r="P2540" t="s">
        <v>8353</v>
      </c>
      <c r="Q2540" s="10">
        <f t="shared" si="118"/>
        <v>41298.509965277779</v>
      </c>
      <c r="R2540">
        <f t="shared" si="120"/>
        <v>113</v>
      </c>
      <c r="S2540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8324</v>
      </c>
      <c r="P2541" t="s">
        <v>8353</v>
      </c>
      <c r="Q2541" s="10">
        <f t="shared" si="118"/>
        <v>41977.902222222227</v>
      </c>
      <c r="R2541">
        <f t="shared" si="120"/>
        <v>100</v>
      </c>
      <c r="S2541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8324</v>
      </c>
      <c r="P2542" t="s">
        <v>8353</v>
      </c>
      <c r="Q2542" s="10">
        <f t="shared" si="118"/>
        <v>40785.675011574072</v>
      </c>
      <c r="R2542">
        <f t="shared" si="120"/>
        <v>103</v>
      </c>
      <c r="S2542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8324</v>
      </c>
      <c r="P2543" t="s">
        <v>8353</v>
      </c>
      <c r="Q2543" s="10">
        <f t="shared" si="118"/>
        <v>41483.449282407404</v>
      </c>
      <c r="R2543">
        <f t="shared" si="120"/>
        <v>107</v>
      </c>
      <c r="S2543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8324</v>
      </c>
      <c r="P2544" t="s">
        <v>8353</v>
      </c>
      <c r="Q2544" s="10">
        <f t="shared" si="118"/>
        <v>41509.426585648151</v>
      </c>
      <c r="R2544">
        <f t="shared" si="120"/>
        <v>104</v>
      </c>
      <c r="S2544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8324</v>
      </c>
      <c r="P2545" t="s">
        <v>8353</v>
      </c>
      <c r="Q2545" s="10">
        <f t="shared" si="118"/>
        <v>40514.107615740737</v>
      </c>
      <c r="R2545">
        <f t="shared" si="120"/>
        <v>156</v>
      </c>
      <c r="S2545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8324</v>
      </c>
      <c r="P2546" t="s">
        <v>8353</v>
      </c>
      <c r="Q2546" s="10">
        <f t="shared" si="118"/>
        <v>41068.520474537036</v>
      </c>
      <c r="R2546">
        <f t="shared" si="120"/>
        <v>101</v>
      </c>
      <c r="S2546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8324</v>
      </c>
      <c r="P2547" t="s">
        <v>8353</v>
      </c>
      <c r="Q2547" s="10">
        <f t="shared" si="118"/>
        <v>42027.13817129629</v>
      </c>
      <c r="R2547">
        <f t="shared" si="120"/>
        <v>195</v>
      </c>
      <c r="S2547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8324</v>
      </c>
      <c r="P2548" t="s">
        <v>8353</v>
      </c>
      <c r="Q2548" s="10">
        <f t="shared" si="118"/>
        <v>41524.858553240738</v>
      </c>
      <c r="R2548">
        <f t="shared" si="120"/>
        <v>112</v>
      </c>
      <c r="S2548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8324</v>
      </c>
      <c r="P2549" t="s">
        <v>8353</v>
      </c>
      <c r="Q2549" s="10">
        <f t="shared" si="118"/>
        <v>40973.773182870369</v>
      </c>
      <c r="R2549">
        <f t="shared" si="120"/>
        <v>120</v>
      </c>
      <c r="S2549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8324</v>
      </c>
      <c r="P2550" t="s">
        <v>8353</v>
      </c>
      <c r="Q2550" s="10">
        <f t="shared" si="118"/>
        <v>42618.625428240746</v>
      </c>
      <c r="R2550">
        <f t="shared" si="120"/>
        <v>102</v>
      </c>
      <c r="S2550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8324</v>
      </c>
      <c r="P2551" t="s">
        <v>8353</v>
      </c>
      <c r="Q2551" s="10">
        <f t="shared" si="118"/>
        <v>41390.757754629631</v>
      </c>
      <c r="R2551">
        <f t="shared" si="120"/>
        <v>103</v>
      </c>
      <c r="S2551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8324</v>
      </c>
      <c r="P2552" t="s">
        <v>8353</v>
      </c>
      <c r="Q2552" s="10">
        <f t="shared" si="118"/>
        <v>42228.634328703702</v>
      </c>
      <c r="R2552">
        <f t="shared" si="120"/>
        <v>101</v>
      </c>
      <c r="S2552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8324</v>
      </c>
      <c r="P2553" t="s">
        <v>8353</v>
      </c>
      <c r="Q2553" s="10">
        <f t="shared" si="118"/>
        <v>40961.252141203702</v>
      </c>
      <c r="R2553">
        <f t="shared" si="120"/>
        <v>103</v>
      </c>
      <c r="S2553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8324</v>
      </c>
      <c r="P2554" t="s">
        <v>8353</v>
      </c>
      <c r="Q2554" s="10">
        <f t="shared" si="118"/>
        <v>42769.809965277775</v>
      </c>
      <c r="R2554">
        <f t="shared" si="120"/>
        <v>107</v>
      </c>
      <c r="S2554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8324</v>
      </c>
      <c r="P2555" t="s">
        <v>8353</v>
      </c>
      <c r="Q2555" s="10">
        <f t="shared" si="118"/>
        <v>41113.199155092596</v>
      </c>
      <c r="R2555">
        <f t="shared" si="120"/>
        <v>156</v>
      </c>
      <c r="S2555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8324</v>
      </c>
      <c r="P2556" t="s">
        <v>8353</v>
      </c>
      <c r="Q2556" s="10">
        <f t="shared" si="118"/>
        <v>42125.078275462962</v>
      </c>
      <c r="R2556">
        <f t="shared" si="120"/>
        <v>123</v>
      </c>
      <c r="S2556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8324</v>
      </c>
      <c r="P2557" t="s">
        <v>8353</v>
      </c>
      <c r="Q2557" s="10">
        <f t="shared" si="118"/>
        <v>41026.655011574076</v>
      </c>
      <c r="R2557">
        <f t="shared" si="120"/>
        <v>107</v>
      </c>
      <c r="S2557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8324</v>
      </c>
      <c r="P2558" t="s">
        <v>8353</v>
      </c>
      <c r="Q2558" s="10">
        <f t="shared" si="118"/>
        <v>41222.991400462961</v>
      </c>
      <c r="R2558">
        <f t="shared" si="120"/>
        <v>106</v>
      </c>
      <c r="S2558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8324</v>
      </c>
      <c r="P2559" t="s">
        <v>8353</v>
      </c>
      <c r="Q2559" s="10">
        <f t="shared" si="118"/>
        <v>41744.745208333334</v>
      </c>
      <c r="R2559">
        <f t="shared" si="120"/>
        <v>118</v>
      </c>
      <c r="S2559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8324</v>
      </c>
      <c r="P2560" t="s">
        <v>8353</v>
      </c>
      <c r="Q2560" s="10">
        <f t="shared" si="118"/>
        <v>42093.860023148154</v>
      </c>
      <c r="R2560">
        <f t="shared" si="120"/>
        <v>109</v>
      </c>
      <c r="S2560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8324</v>
      </c>
      <c r="P2561" t="s">
        <v>8353</v>
      </c>
      <c r="Q2561" s="10">
        <f t="shared" si="118"/>
        <v>40829.873657407406</v>
      </c>
      <c r="R2561">
        <f t="shared" si="120"/>
        <v>111</v>
      </c>
      <c r="S2561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8324</v>
      </c>
      <c r="P2562" t="s">
        <v>8353</v>
      </c>
      <c r="Q2562" s="10">
        <f t="shared" ref="Q2562:Q2625" si="121">(((J2562/60)/60)/24)+DATE(1970,1,1)</f>
        <v>42039.951087962967</v>
      </c>
      <c r="R2562">
        <f t="shared" si="120"/>
        <v>100</v>
      </c>
      <c r="S2562">
        <f t="shared" ref="S2562:S2625" si="122">YEAR(Q2562)</f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8335</v>
      </c>
      <c r="P2563" t="s">
        <v>8336</v>
      </c>
      <c r="Q2563" s="10">
        <f t="shared" si="121"/>
        <v>42260.528807870374</v>
      </c>
      <c r="R2563">
        <f t="shared" si="120"/>
        <v>0</v>
      </c>
      <c r="S2563">
        <f t="shared" si="122"/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8335</v>
      </c>
      <c r="P2564" t="s">
        <v>8336</v>
      </c>
      <c r="Q2564" s="10">
        <f t="shared" si="121"/>
        <v>42594.524756944447</v>
      </c>
      <c r="R2564">
        <f t="shared" si="120"/>
        <v>1</v>
      </c>
      <c r="S2564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8335</v>
      </c>
      <c r="P2565" t="s">
        <v>8336</v>
      </c>
      <c r="Q2565" s="10">
        <f t="shared" si="121"/>
        <v>42155.139479166668</v>
      </c>
      <c r="R2565">
        <f t="shared" si="120"/>
        <v>0</v>
      </c>
      <c r="S2565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8335</v>
      </c>
      <c r="P2566" t="s">
        <v>8336</v>
      </c>
      <c r="Q2566" s="10">
        <f t="shared" si="121"/>
        <v>41822.040497685186</v>
      </c>
      <c r="R2566">
        <f t="shared" si="120"/>
        <v>0</v>
      </c>
      <c r="S2566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8335</v>
      </c>
      <c r="P2567" t="s">
        <v>8336</v>
      </c>
      <c r="Q2567" s="10">
        <f t="shared" si="121"/>
        <v>42440.650335648148</v>
      </c>
      <c r="R2567">
        <f t="shared" si="120"/>
        <v>1</v>
      </c>
      <c r="S2567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8335</v>
      </c>
      <c r="P2568" t="s">
        <v>8336</v>
      </c>
      <c r="Q2568" s="10">
        <f t="shared" si="121"/>
        <v>41842.980879629627</v>
      </c>
      <c r="R2568">
        <f t="shared" si="120"/>
        <v>0</v>
      </c>
      <c r="S2568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8335</v>
      </c>
      <c r="P2569" t="s">
        <v>8336</v>
      </c>
      <c r="Q2569" s="10">
        <f t="shared" si="121"/>
        <v>42087.878912037035</v>
      </c>
      <c r="R2569">
        <f t="shared" si="120"/>
        <v>0</v>
      </c>
      <c r="S2569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8335</v>
      </c>
      <c r="P2570" t="s">
        <v>8336</v>
      </c>
      <c r="Q2570" s="10">
        <f t="shared" si="121"/>
        <v>42584.666597222225</v>
      </c>
      <c r="R2570">
        <f t="shared" si="120"/>
        <v>1</v>
      </c>
      <c r="S2570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8335</v>
      </c>
      <c r="P2571" t="s">
        <v>8336</v>
      </c>
      <c r="Q2571" s="10">
        <f t="shared" si="121"/>
        <v>42234.105462962965</v>
      </c>
      <c r="R2571">
        <f t="shared" si="120"/>
        <v>2</v>
      </c>
      <c r="S2571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8335</v>
      </c>
      <c r="P2572" t="s">
        <v>8336</v>
      </c>
      <c r="Q2572" s="10">
        <f t="shared" si="121"/>
        <v>42744.903182870374</v>
      </c>
      <c r="R2572">
        <f t="shared" si="120"/>
        <v>1</v>
      </c>
      <c r="S2572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8335</v>
      </c>
      <c r="P2573" t="s">
        <v>8336</v>
      </c>
      <c r="Q2573" s="10">
        <f t="shared" si="121"/>
        <v>42449.341678240744</v>
      </c>
      <c r="R2573">
        <f t="shared" si="120"/>
        <v>0</v>
      </c>
      <c r="S2573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8335</v>
      </c>
      <c r="P2574" t="s">
        <v>8336</v>
      </c>
      <c r="Q2574" s="10">
        <f t="shared" si="121"/>
        <v>42077.119409722218</v>
      </c>
      <c r="R2574">
        <f t="shared" si="120"/>
        <v>0</v>
      </c>
      <c r="S2574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8335</v>
      </c>
      <c r="P2575" t="s">
        <v>8336</v>
      </c>
      <c r="Q2575" s="10">
        <f t="shared" si="121"/>
        <v>41829.592002314814</v>
      </c>
      <c r="R2575">
        <f t="shared" si="120"/>
        <v>0</v>
      </c>
      <c r="S2575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8335</v>
      </c>
      <c r="P2576" t="s">
        <v>8336</v>
      </c>
      <c r="Q2576" s="10">
        <f t="shared" si="121"/>
        <v>42487.825752314813</v>
      </c>
      <c r="R2576">
        <f t="shared" si="120"/>
        <v>0</v>
      </c>
      <c r="S2576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8335</v>
      </c>
      <c r="P2577" t="s">
        <v>8336</v>
      </c>
      <c r="Q2577" s="10">
        <f t="shared" si="121"/>
        <v>41986.108726851846</v>
      </c>
      <c r="R2577">
        <f t="shared" si="120"/>
        <v>0</v>
      </c>
      <c r="S2577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8335</v>
      </c>
      <c r="P2578" t="s">
        <v>8336</v>
      </c>
      <c r="Q2578" s="10">
        <f t="shared" si="121"/>
        <v>42060.00980324074</v>
      </c>
      <c r="R2578">
        <f t="shared" si="120"/>
        <v>0</v>
      </c>
      <c r="S2578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8335</v>
      </c>
      <c r="P2579" t="s">
        <v>8336</v>
      </c>
      <c r="Q2579" s="10">
        <f t="shared" si="121"/>
        <v>41830.820567129631</v>
      </c>
      <c r="R2579">
        <f t="shared" si="120"/>
        <v>0</v>
      </c>
      <c r="S2579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8335</v>
      </c>
      <c r="P2580" t="s">
        <v>8336</v>
      </c>
      <c r="Q2580" s="10">
        <f t="shared" si="121"/>
        <v>42238.022905092599</v>
      </c>
      <c r="R2580">
        <f t="shared" si="120"/>
        <v>0</v>
      </c>
      <c r="S2580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8335</v>
      </c>
      <c r="P2581" t="s">
        <v>8336</v>
      </c>
      <c r="Q2581" s="10">
        <f t="shared" si="121"/>
        <v>41837.829895833333</v>
      </c>
      <c r="R2581">
        <f t="shared" si="120"/>
        <v>0</v>
      </c>
      <c r="S2581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8335</v>
      </c>
      <c r="P2582" t="s">
        <v>8336</v>
      </c>
      <c r="Q2582" s="10">
        <f t="shared" si="121"/>
        <v>42110.326423611114</v>
      </c>
      <c r="R2582">
        <f t="shared" si="120"/>
        <v>1</v>
      </c>
      <c r="S2582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8335</v>
      </c>
      <c r="P2583" t="s">
        <v>8336</v>
      </c>
      <c r="Q2583" s="10">
        <f t="shared" si="121"/>
        <v>42294.628449074073</v>
      </c>
      <c r="R2583">
        <f t="shared" si="120"/>
        <v>11</v>
      </c>
      <c r="S2583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8335</v>
      </c>
      <c r="P2584" t="s">
        <v>8336</v>
      </c>
      <c r="Q2584" s="10">
        <f t="shared" si="121"/>
        <v>42642.988819444443</v>
      </c>
      <c r="R2584">
        <f t="shared" si="120"/>
        <v>0</v>
      </c>
      <c r="S2584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8335</v>
      </c>
      <c r="P2585" t="s">
        <v>8336</v>
      </c>
      <c r="Q2585" s="10">
        <f t="shared" si="121"/>
        <v>42019.76944444445</v>
      </c>
      <c r="R2585">
        <f t="shared" si="120"/>
        <v>1</v>
      </c>
      <c r="S2585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8335</v>
      </c>
      <c r="P2586" t="s">
        <v>8336</v>
      </c>
      <c r="Q2586" s="10">
        <f t="shared" si="121"/>
        <v>42140.173252314817</v>
      </c>
      <c r="R2586">
        <f t="shared" si="120"/>
        <v>0</v>
      </c>
      <c r="S2586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8335</v>
      </c>
      <c r="P2587" t="s">
        <v>8336</v>
      </c>
      <c r="Q2587" s="10">
        <f t="shared" si="121"/>
        <v>41795.963333333333</v>
      </c>
      <c r="R2587">
        <f t="shared" si="120"/>
        <v>0</v>
      </c>
      <c r="S2587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8335</v>
      </c>
      <c r="P2588" t="s">
        <v>8336</v>
      </c>
      <c r="Q2588" s="10">
        <f t="shared" si="121"/>
        <v>42333.330277777779</v>
      </c>
      <c r="R2588">
        <f t="shared" si="120"/>
        <v>0</v>
      </c>
      <c r="S2588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8335</v>
      </c>
      <c r="P2589" t="s">
        <v>8336</v>
      </c>
      <c r="Q2589" s="10">
        <f t="shared" si="121"/>
        <v>42338.675381944442</v>
      </c>
      <c r="R2589">
        <f t="shared" si="120"/>
        <v>2</v>
      </c>
      <c r="S2589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8335</v>
      </c>
      <c r="P2590" t="s">
        <v>8336</v>
      </c>
      <c r="Q2590" s="10">
        <f t="shared" si="121"/>
        <v>42042.676226851851</v>
      </c>
      <c r="R2590">
        <f t="shared" si="120"/>
        <v>4</v>
      </c>
      <c r="S2590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8335</v>
      </c>
      <c r="P2591" t="s">
        <v>8336</v>
      </c>
      <c r="Q2591" s="10">
        <f t="shared" si="121"/>
        <v>42422.536192129628</v>
      </c>
      <c r="R2591">
        <f t="shared" si="120"/>
        <v>0</v>
      </c>
      <c r="S2591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8335</v>
      </c>
      <c r="P2592" t="s">
        <v>8336</v>
      </c>
      <c r="Q2592" s="10">
        <f t="shared" si="121"/>
        <v>42388.589085648149</v>
      </c>
      <c r="R2592">
        <f t="shared" si="120"/>
        <v>0</v>
      </c>
      <c r="S2592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8335</v>
      </c>
      <c r="P2593" t="s">
        <v>8336</v>
      </c>
      <c r="Q2593" s="10">
        <f t="shared" si="121"/>
        <v>42382.906527777777</v>
      </c>
      <c r="R2593">
        <f t="shared" ref="R2593:R2656" si="123">ROUND(E2593/D2593*100,0)</f>
        <v>2</v>
      </c>
      <c r="S2593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8335</v>
      </c>
      <c r="P2594" t="s">
        <v>8336</v>
      </c>
      <c r="Q2594" s="10">
        <f t="shared" si="121"/>
        <v>41887.801168981481</v>
      </c>
      <c r="R2594">
        <f t="shared" si="123"/>
        <v>0</v>
      </c>
      <c r="S2594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8335</v>
      </c>
      <c r="P2595" t="s">
        <v>8336</v>
      </c>
      <c r="Q2595" s="10">
        <f t="shared" si="121"/>
        <v>42089.84520833334</v>
      </c>
      <c r="R2595">
        <f t="shared" si="123"/>
        <v>0</v>
      </c>
      <c r="S2595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8335</v>
      </c>
      <c r="P2596" t="s">
        <v>8336</v>
      </c>
      <c r="Q2596" s="10">
        <f t="shared" si="121"/>
        <v>41828.967916666668</v>
      </c>
      <c r="R2596">
        <f t="shared" si="123"/>
        <v>0</v>
      </c>
      <c r="S2596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8335</v>
      </c>
      <c r="P2597" t="s">
        <v>8336</v>
      </c>
      <c r="Q2597" s="10">
        <f t="shared" si="121"/>
        <v>42760.244212962964</v>
      </c>
      <c r="R2597">
        <f t="shared" si="123"/>
        <v>12</v>
      </c>
      <c r="S2597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8335</v>
      </c>
      <c r="P2598" t="s">
        <v>8336</v>
      </c>
      <c r="Q2598" s="10">
        <f t="shared" si="121"/>
        <v>41828.664456018516</v>
      </c>
      <c r="R2598">
        <f t="shared" si="123"/>
        <v>24</v>
      </c>
      <c r="S2598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8335</v>
      </c>
      <c r="P2599" t="s">
        <v>8336</v>
      </c>
      <c r="Q2599" s="10">
        <f t="shared" si="121"/>
        <v>42510.341631944444</v>
      </c>
      <c r="R2599">
        <f t="shared" si="123"/>
        <v>6</v>
      </c>
      <c r="S2599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8335</v>
      </c>
      <c r="P2600" t="s">
        <v>8336</v>
      </c>
      <c r="Q2600" s="10">
        <f t="shared" si="121"/>
        <v>42240.840289351851</v>
      </c>
      <c r="R2600">
        <f t="shared" si="123"/>
        <v>39</v>
      </c>
      <c r="S2600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8335</v>
      </c>
      <c r="P2601" t="s">
        <v>8336</v>
      </c>
      <c r="Q2601" s="10">
        <f t="shared" si="121"/>
        <v>41809.754016203704</v>
      </c>
      <c r="R2601">
        <f t="shared" si="123"/>
        <v>1</v>
      </c>
      <c r="S2601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8335</v>
      </c>
      <c r="P2602" t="s">
        <v>8336</v>
      </c>
      <c r="Q2602" s="10">
        <f t="shared" si="121"/>
        <v>42394.900462962964</v>
      </c>
      <c r="R2602">
        <f t="shared" si="123"/>
        <v>7</v>
      </c>
      <c r="S2602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8318</v>
      </c>
      <c r="P2603" t="s">
        <v>8354</v>
      </c>
      <c r="Q2603" s="10">
        <f t="shared" si="121"/>
        <v>41150.902187499996</v>
      </c>
      <c r="R2603">
        <f t="shared" si="123"/>
        <v>661</v>
      </c>
      <c r="S2603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8318</v>
      </c>
      <c r="P2604" t="s">
        <v>8354</v>
      </c>
      <c r="Q2604" s="10">
        <f t="shared" si="121"/>
        <v>41915.747314814813</v>
      </c>
      <c r="R2604">
        <f t="shared" si="123"/>
        <v>326</v>
      </c>
      <c r="S2604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8318</v>
      </c>
      <c r="P2605" t="s">
        <v>8354</v>
      </c>
      <c r="Q2605" s="10">
        <f t="shared" si="121"/>
        <v>41617.912662037037</v>
      </c>
      <c r="R2605">
        <f t="shared" si="123"/>
        <v>101</v>
      </c>
      <c r="S2605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8318</v>
      </c>
      <c r="P2606" t="s">
        <v>8354</v>
      </c>
      <c r="Q2606" s="10">
        <f t="shared" si="121"/>
        <v>40998.051192129627</v>
      </c>
      <c r="R2606">
        <f t="shared" si="123"/>
        <v>104</v>
      </c>
      <c r="S2606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8318</v>
      </c>
      <c r="P2607" t="s">
        <v>8354</v>
      </c>
      <c r="Q2607" s="10">
        <f t="shared" si="121"/>
        <v>42508.541550925926</v>
      </c>
      <c r="R2607">
        <f t="shared" si="123"/>
        <v>107</v>
      </c>
      <c r="S2607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8318</v>
      </c>
      <c r="P2608" t="s">
        <v>8354</v>
      </c>
      <c r="Q2608" s="10">
        <f t="shared" si="121"/>
        <v>41726.712754629632</v>
      </c>
      <c r="R2608">
        <f t="shared" si="123"/>
        <v>110</v>
      </c>
      <c r="S2608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8318</v>
      </c>
      <c r="P2609" t="s">
        <v>8354</v>
      </c>
      <c r="Q2609" s="10">
        <f t="shared" si="121"/>
        <v>42184.874675925923</v>
      </c>
      <c r="R2609">
        <f t="shared" si="123"/>
        <v>408</v>
      </c>
      <c r="S2609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8318</v>
      </c>
      <c r="P2610" t="s">
        <v>8354</v>
      </c>
      <c r="Q2610" s="10">
        <f t="shared" si="121"/>
        <v>42767.801712962959</v>
      </c>
      <c r="R2610">
        <f t="shared" si="123"/>
        <v>224</v>
      </c>
      <c r="S2610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8318</v>
      </c>
      <c r="P2611" t="s">
        <v>8354</v>
      </c>
      <c r="Q2611" s="10">
        <f t="shared" si="121"/>
        <v>41075.237858796296</v>
      </c>
      <c r="R2611">
        <f t="shared" si="123"/>
        <v>304</v>
      </c>
      <c r="S2611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8318</v>
      </c>
      <c r="P2612" t="s">
        <v>8354</v>
      </c>
      <c r="Q2612" s="10">
        <f t="shared" si="121"/>
        <v>42564.881076388891</v>
      </c>
      <c r="R2612">
        <f t="shared" si="123"/>
        <v>141</v>
      </c>
      <c r="S2612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8318</v>
      </c>
      <c r="P2613" t="s">
        <v>8354</v>
      </c>
      <c r="Q2613" s="10">
        <f t="shared" si="121"/>
        <v>42704.335810185185</v>
      </c>
      <c r="R2613">
        <f t="shared" si="123"/>
        <v>2791</v>
      </c>
      <c r="S2613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8318</v>
      </c>
      <c r="P2614" t="s">
        <v>8354</v>
      </c>
      <c r="Q2614" s="10">
        <f t="shared" si="121"/>
        <v>41982.143171296295</v>
      </c>
      <c r="R2614">
        <f t="shared" si="123"/>
        <v>172</v>
      </c>
      <c r="S2614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8318</v>
      </c>
      <c r="P2615" t="s">
        <v>8354</v>
      </c>
      <c r="Q2615" s="10">
        <f t="shared" si="121"/>
        <v>41143.81821759259</v>
      </c>
      <c r="R2615">
        <f t="shared" si="123"/>
        <v>101</v>
      </c>
      <c r="S2615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8318</v>
      </c>
      <c r="P2616" t="s">
        <v>8354</v>
      </c>
      <c r="Q2616" s="10">
        <f t="shared" si="121"/>
        <v>41730.708472222221</v>
      </c>
      <c r="R2616">
        <f t="shared" si="123"/>
        <v>102</v>
      </c>
      <c r="S2616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8318</v>
      </c>
      <c r="P2617" t="s">
        <v>8354</v>
      </c>
      <c r="Q2617" s="10">
        <f t="shared" si="121"/>
        <v>42453.49726851852</v>
      </c>
      <c r="R2617">
        <f t="shared" si="123"/>
        <v>170</v>
      </c>
      <c r="S2617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8318</v>
      </c>
      <c r="P2618" t="s">
        <v>8354</v>
      </c>
      <c r="Q2618" s="10">
        <f t="shared" si="121"/>
        <v>42211.99454861111</v>
      </c>
      <c r="R2618">
        <f t="shared" si="123"/>
        <v>115</v>
      </c>
      <c r="S2618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8318</v>
      </c>
      <c r="P2619" t="s">
        <v>8354</v>
      </c>
      <c r="Q2619" s="10">
        <f t="shared" si="121"/>
        <v>41902.874432870369</v>
      </c>
      <c r="R2619">
        <f t="shared" si="123"/>
        <v>878</v>
      </c>
      <c r="S2619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8318</v>
      </c>
      <c r="P2620" t="s">
        <v>8354</v>
      </c>
      <c r="Q2620" s="10">
        <f t="shared" si="121"/>
        <v>42279.792372685188</v>
      </c>
      <c r="R2620">
        <f t="shared" si="123"/>
        <v>105</v>
      </c>
      <c r="S2620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8318</v>
      </c>
      <c r="P2621" t="s">
        <v>8354</v>
      </c>
      <c r="Q2621" s="10">
        <f t="shared" si="121"/>
        <v>42273.884305555555</v>
      </c>
      <c r="R2621">
        <f t="shared" si="123"/>
        <v>188</v>
      </c>
      <c r="S2621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8318</v>
      </c>
      <c r="P2622" t="s">
        <v>8354</v>
      </c>
      <c r="Q2622" s="10">
        <f t="shared" si="121"/>
        <v>42251.16715277778</v>
      </c>
      <c r="R2622">
        <f t="shared" si="123"/>
        <v>144</v>
      </c>
      <c r="S2622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8318</v>
      </c>
      <c r="P2623" t="s">
        <v>8354</v>
      </c>
      <c r="Q2623" s="10">
        <f t="shared" si="121"/>
        <v>42115.74754629629</v>
      </c>
      <c r="R2623">
        <f t="shared" si="123"/>
        <v>146</v>
      </c>
      <c r="S2623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8318</v>
      </c>
      <c r="P2624" t="s">
        <v>8354</v>
      </c>
      <c r="Q2624" s="10">
        <f t="shared" si="121"/>
        <v>42689.74324074074</v>
      </c>
      <c r="R2624">
        <f t="shared" si="123"/>
        <v>131</v>
      </c>
      <c r="S2624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8318</v>
      </c>
      <c r="P2625" t="s">
        <v>8354</v>
      </c>
      <c r="Q2625" s="10">
        <f t="shared" si="121"/>
        <v>42692.256550925929</v>
      </c>
      <c r="R2625">
        <f t="shared" si="123"/>
        <v>114</v>
      </c>
      <c r="S2625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8318</v>
      </c>
      <c r="P2626" t="s">
        <v>8354</v>
      </c>
      <c r="Q2626" s="10">
        <f t="shared" ref="Q2626:Q2689" si="124">(((J2626/60)/60)/24)+DATE(1970,1,1)</f>
        <v>41144.42155092593</v>
      </c>
      <c r="R2626">
        <f t="shared" si="123"/>
        <v>1379</v>
      </c>
      <c r="S2626">
        <f t="shared" ref="S2626:S2689" si="125">YEAR(Q2626)</f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8318</v>
      </c>
      <c r="P2627" t="s">
        <v>8354</v>
      </c>
      <c r="Q2627" s="10">
        <f t="shared" si="124"/>
        <v>42658.810277777782</v>
      </c>
      <c r="R2627">
        <f t="shared" si="123"/>
        <v>956</v>
      </c>
      <c r="S2627">
        <f t="shared" si="125"/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8318</v>
      </c>
      <c r="P2628" t="s">
        <v>8354</v>
      </c>
      <c r="Q2628" s="10">
        <f t="shared" si="124"/>
        <v>42128.628113425926</v>
      </c>
      <c r="R2628">
        <f t="shared" si="123"/>
        <v>112</v>
      </c>
      <c r="S2628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8318</v>
      </c>
      <c r="P2629" t="s">
        <v>8354</v>
      </c>
      <c r="Q2629" s="10">
        <f t="shared" si="124"/>
        <v>42304.829409722224</v>
      </c>
      <c r="R2629">
        <f t="shared" si="123"/>
        <v>647</v>
      </c>
      <c r="S2629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8318</v>
      </c>
      <c r="P2630" t="s">
        <v>8354</v>
      </c>
      <c r="Q2630" s="10">
        <f t="shared" si="124"/>
        <v>41953.966053240743</v>
      </c>
      <c r="R2630">
        <f t="shared" si="123"/>
        <v>110</v>
      </c>
      <c r="S2630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8318</v>
      </c>
      <c r="P2631" t="s">
        <v>8354</v>
      </c>
      <c r="Q2631" s="10">
        <f t="shared" si="124"/>
        <v>42108.538449074069</v>
      </c>
      <c r="R2631">
        <f t="shared" si="123"/>
        <v>128</v>
      </c>
      <c r="S2631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8318</v>
      </c>
      <c r="P2632" t="s">
        <v>8354</v>
      </c>
      <c r="Q2632" s="10">
        <f t="shared" si="124"/>
        <v>42524.105462962965</v>
      </c>
      <c r="R2632">
        <f t="shared" si="123"/>
        <v>158</v>
      </c>
      <c r="S2632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8318</v>
      </c>
      <c r="P2633" t="s">
        <v>8354</v>
      </c>
      <c r="Q2633" s="10">
        <f t="shared" si="124"/>
        <v>42218.169293981482</v>
      </c>
      <c r="R2633">
        <f t="shared" si="123"/>
        <v>115</v>
      </c>
      <c r="S2633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8318</v>
      </c>
      <c r="P2634" t="s">
        <v>8354</v>
      </c>
      <c r="Q2634" s="10">
        <f t="shared" si="124"/>
        <v>42494.061793981484</v>
      </c>
      <c r="R2634">
        <f t="shared" si="123"/>
        <v>137</v>
      </c>
      <c r="S2634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8318</v>
      </c>
      <c r="P2635" t="s">
        <v>8354</v>
      </c>
      <c r="Q2635" s="10">
        <f t="shared" si="124"/>
        <v>41667.823287037041</v>
      </c>
      <c r="R2635">
        <f t="shared" si="123"/>
        <v>355</v>
      </c>
      <c r="S2635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8318</v>
      </c>
      <c r="P2636" t="s">
        <v>8354</v>
      </c>
      <c r="Q2636" s="10">
        <f t="shared" si="124"/>
        <v>42612.656493055561</v>
      </c>
      <c r="R2636">
        <f t="shared" si="123"/>
        <v>106</v>
      </c>
      <c r="S2636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8318</v>
      </c>
      <c r="P2637" t="s">
        <v>8354</v>
      </c>
      <c r="Q2637" s="10">
        <f t="shared" si="124"/>
        <v>42037.950937500005</v>
      </c>
      <c r="R2637">
        <f t="shared" si="123"/>
        <v>100</v>
      </c>
      <c r="S2637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8318</v>
      </c>
      <c r="P2638" t="s">
        <v>8354</v>
      </c>
      <c r="Q2638" s="10">
        <f t="shared" si="124"/>
        <v>42636.614745370374</v>
      </c>
      <c r="R2638">
        <f t="shared" si="123"/>
        <v>187</v>
      </c>
      <c r="S2638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8318</v>
      </c>
      <c r="P2639" t="s">
        <v>8354</v>
      </c>
      <c r="Q2639" s="10">
        <f t="shared" si="124"/>
        <v>42639.549479166672</v>
      </c>
      <c r="R2639">
        <f t="shared" si="123"/>
        <v>166</v>
      </c>
      <c r="S2639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8318</v>
      </c>
      <c r="P2640" t="s">
        <v>8354</v>
      </c>
      <c r="Q2640" s="10">
        <f t="shared" si="124"/>
        <v>41989.913136574076</v>
      </c>
      <c r="R2640">
        <f t="shared" si="123"/>
        <v>102</v>
      </c>
      <c r="S2640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8318</v>
      </c>
      <c r="P2641" t="s">
        <v>8354</v>
      </c>
      <c r="Q2641" s="10">
        <f t="shared" si="124"/>
        <v>42024.86513888889</v>
      </c>
      <c r="R2641">
        <f t="shared" si="123"/>
        <v>164</v>
      </c>
      <c r="S2641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8318</v>
      </c>
      <c r="P2642" t="s">
        <v>8354</v>
      </c>
      <c r="Q2642" s="10">
        <f t="shared" si="124"/>
        <v>42103.160578703704</v>
      </c>
      <c r="R2642">
        <f t="shared" si="123"/>
        <v>106</v>
      </c>
      <c r="S2642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8318</v>
      </c>
      <c r="P2643" t="s">
        <v>8354</v>
      </c>
      <c r="Q2643" s="10">
        <f t="shared" si="124"/>
        <v>41880.827118055553</v>
      </c>
      <c r="R2643">
        <f t="shared" si="123"/>
        <v>1</v>
      </c>
      <c r="S2643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8318</v>
      </c>
      <c r="P2644" t="s">
        <v>8354</v>
      </c>
      <c r="Q2644" s="10">
        <f t="shared" si="124"/>
        <v>42536.246620370366</v>
      </c>
      <c r="R2644">
        <f t="shared" si="123"/>
        <v>0</v>
      </c>
      <c r="S2644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8318</v>
      </c>
      <c r="P2645" t="s">
        <v>8354</v>
      </c>
      <c r="Q2645" s="10">
        <f t="shared" si="124"/>
        <v>42689.582349537035</v>
      </c>
      <c r="R2645">
        <f t="shared" si="123"/>
        <v>34</v>
      </c>
      <c r="S2645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8318</v>
      </c>
      <c r="P2646" t="s">
        <v>8354</v>
      </c>
      <c r="Q2646" s="10">
        <f t="shared" si="124"/>
        <v>42774.792071759264</v>
      </c>
      <c r="R2646">
        <f t="shared" si="123"/>
        <v>2</v>
      </c>
      <c r="S2646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8318</v>
      </c>
      <c r="P2647" t="s">
        <v>8354</v>
      </c>
      <c r="Q2647" s="10">
        <f t="shared" si="124"/>
        <v>41921.842627314814</v>
      </c>
      <c r="R2647">
        <f t="shared" si="123"/>
        <v>11</v>
      </c>
      <c r="S2647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8318</v>
      </c>
      <c r="P2648" t="s">
        <v>8354</v>
      </c>
      <c r="Q2648" s="10">
        <f t="shared" si="124"/>
        <v>42226.313298611116</v>
      </c>
      <c r="R2648">
        <f t="shared" si="123"/>
        <v>8</v>
      </c>
      <c r="S2648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8318</v>
      </c>
      <c r="P2649" t="s">
        <v>8354</v>
      </c>
      <c r="Q2649" s="10">
        <f t="shared" si="124"/>
        <v>42200.261793981481</v>
      </c>
      <c r="R2649">
        <f t="shared" si="123"/>
        <v>1</v>
      </c>
      <c r="S2649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8318</v>
      </c>
      <c r="P2650" t="s">
        <v>8354</v>
      </c>
      <c r="Q2650" s="10">
        <f t="shared" si="124"/>
        <v>42408.714814814812</v>
      </c>
      <c r="R2650">
        <f t="shared" si="123"/>
        <v>1</v>
      </c>
      <c r="S2650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8318</v>
      </c>
      <c r="P2651" t="s">
        <v>8354</v>
      </c>
      <c r="Q2651" s="10">
        <f t="shared" si="124"/>
        <v>42341.99700231482</v>
      </c>
      <c r="R2651">
        <f t="shared" si="123"/>
        <v>0</v>
      </c>
      <c r="S2651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8318</v>
      </c>
      <c r="P2652" t="s">
        <v>8354</v>
      </c>
      <c r="Q2652" s="10">
        <f t="shared" si="124"/>
        <v>42695.624340277776</v>
      </c>
      <c r="R2652">
        <f t="shared" si="123"/>
        <v>1</v>
      </c>
      <c r="S2652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8318</v>
      </c>
      <c r="P2653" t="s">
        <v>8354</v>
      </c>
      <c r="Q2653" s="10">
        <f t="shared" si="124"/>
        <v>42327.805659722217</v>
      </c>
      <c r="R2653">
        <f t="shared" si="123"/>
        <v>2</v>
      </c>
      <c r="S2653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8318</v>
      </c>
      <c r="P2654" t="s">
        <v>8354</v>
      </c>
      <c r="Q2654" s="10">
        <f t="shared" si="124"/>
        <v>41953.158854166672</v>
      </c>
      <c r="R2654">
        <f t="shared" si="123"/>
        <v>1</v>
      </c>
      <c r="S2654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8318</v>
      </c>
      <c r="P2655" t="s">
        <v>8354</v>
      </c>
      <c r="Q2655" s="10">
        <f t="shared" si="124"/>
        <v>41771.651932870373</v>
      </c>
      <c r="R2655">
        <f t="shared" si="123"/>
        <v>12</v>
      </c>
      <c r="S2655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8318</v>
      </c>
      <c r="P2656" t="s">
        <v>8354</v>
      </c>
      <c r="Q2656" s="10">
        <f t="shared" si="124"/>
        <v>42055.600995370376</v>
      </c>
      <c r="R2656">
        <f t="shared" si="123"/>
        <v>0</v>
      </c>
      <c r="S2656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8318</v>
      </c>
      <c r="P2657" t="s">
        <v>8354</v>
      </c>
      <c r="Q2657" s="10">
        <f t="shared" si="124"/>
        <v>42381.866284722222</v>
      </c>
      <c r="R2657">
        <f t="shared" ref="R2657:R2720" si="126">ROUND(E2657/D2657*100,0)</f>
        <v>21</v>
      </c>
      <c r="S2657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8318</v>
      </c>
      <c r="P2658" t="s">
        <v>8354</v>
      </c>
      <c r="Q2658" s="10">
        <f t="shared" si="124"/>
        <v>42767.688518518517</v>
      </c>
      <c r="R2658">
        <f t="shared" si="126"/>
        <v>11</v>
      </c>
      <c r="S2658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8318</v>
      </c>
      <c r="P2659" t="s">
        <v>8354</v>
      </c>
      <c r="Q2659" s="10">
        <f t="shared" si="124"/>
        <v>42551.928854166668</v>
      </c>
      <c r="R2659">
        <f t="shared" si="126"/>
        <v>19</v>
      </c>
      <c r="S2659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8318</v>
      </c>
      <c r="P2660" t="s">
        <v>8354</v>
      </c>
      <c r="Q2660" s="10">
        <f t="shared" si="124"/>
        <v>42551.884189814817</v>
      </c>
      <c r="R2660">
        <f t="shared" si="126"/>
        <v>0</v>
      </c>
      <c r="S2660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8318</v>
      </c>
      <c r="P2661" t="s">
        <v>8354</v>
      </c>
      <c r="Q2661" s="10">
        <f t="shared" si="124"/>
        <v>42082.069560185191</v>
      </c>
      <c r="R2661">
        <f t="shared" si="126"/>
        <v>3</v>
      </c>
      <c r="S2661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8318</v>
      </c>
      <c r="P2662" t="s">
        <v>8354</v>
      </c>
      <c r="Q2662" s="10">
        <f t="shared" si="124"/>
        <v>42272.713171296295</v>
      </c>
      <c r="R2662">
        <f t="shared" si="126"/>
        <v>0</v>
      </c>
      <c r="S2662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8318</v>
      </c>
      <c r="P2663" t="s">
        <v>8355</v>
      </c>
      <c r="Q2663" s="10">
        <f t="shared" si="124"/>
        <v>41542.958449074074</v>
      </c>
      <c r="R2663">
        <f t="shared" si="126"/>
        <v>103</v>
      </c>
      <c r="S2663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8318</v>
      </c>
      <c r="P2664" t="s">
        <v>8355</v>
      </c>
      <c r="Q2664" s="10">
        <f t="shared" si="124"/>
        <v>42207.746678240743</v>
      </c>
      <c r="R2664">
        <f t="shared" si="126"/>
        <v>107</v>
      </c>
      <c r="S2664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8318</v>
      </c>
      <c r="P2665" t="s">
        <v>8355</v>
      </c>
      <c r="Q2665" s="10">
        <f t="shared" si="124"/>
        <v>42222.622766203705</v>
      </c>
      <c r="R2665">
        <f t="shared" si="126"/>
        <v>105</v>
      </c>
      <c r="S2665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8318</v>
      </c>
      <c r="P2666" t="s">
        <v>8355</v>
      </c>
      <c r="Q2666" s="10">
        <f t="shared" si="124"/>
        <v>42313.02542824074</v>
      </c>
      <c r="R2666">
        <f t="shared" si="126"/>
        <v>103</v>
      </c>
      <c r="S2666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8318</v>
      </c>
      <c r="P2667" t="s">
        <v>8355</v>
      </c>
      <c r="Q2667" s="10">
        <f t="shared" si="124"/>
        <v>42083.895532407405</v>
      </c>
      <c r="R2667">
        <f t="shared" si="126"/>
        <v>123</v>
      </c>
      <c r="S2667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8318</v>
      </c>
      <c r="P2668" t="s">
        <v>8355</v>
      </c>
      <c r="Q2668" s="10">
        <f t="shared" si="124"/>
        <v>42235.764340277776</v>
      </c>
      <c r="R2668">
        <f t="shared" si="126"/>
        <v>159</v>
      </c>
      <c r="S2668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8318</v>
      </c>
      <c r="P2669" t="s">
        <v>8355</v>
      </c>
      <c r="Q2669" s="10">
        <f t="shared" si="124"/>
        <v>42380.926111111112</v>
      </c>
      <c r="R2669">
        <f t="shared" si="126"/>
        <v>111</v>
      </c>
      <c r="S2669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8318</v>
      </c>
      <c r="P2670" t="s">
        <v>8355</v>
      </c>
      <c r="Q2670" s="10">
        <f t="shared" si="124"/>
        <v>42275.588715277772</v>
      </c>
      <c r="R2670">
        <f t="shared" si="126"/>
        <v>171</v>
      </c>
      <c r="S2670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8318</v>
      </c>
      <c r="P2671" t="s">
        <v>8355</v>
      </c>
      <c r="Q2671" s="10">
        <f t="shared" si="124"/>
        <v>42319.035833333335</v>
      </c>
      <c r="R2671">
        <f t="shared" si="126"/>
        <v>125</v>
      </c>
      <c r="S2671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8318</v>
      </c>
      <c r="P2672" t="s">
        <v>8355</v>
      </c>
      <c r="Q2672" s="10">
        <f t="shared" si="124"/>
        <v>41821.020601851851</v>
      </c>
      <c r="R2672">
        <f t="shared" si="126"/>
        <v>6</v>
      </c>
      <c r="S2672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8318</v>
      </c>
      <c r="P2673" t="s">
        <v>8355</v>
      </c>
      <c r="Q2673" s="10">
        <f t="shared" si="124"/>
        <v>41962.749027777783</v>
      </c>
      <c r="R2673">
        <f t="shared" si="126"/>
        <v>11</v>
      </c>
      <c r="S2673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8318</v>
      </c>
      <c r="P2674" t="s">
        <v>8355</v>
      </c>
      <c r="Q2674" s="10">
        <f t="shared" si="124"/>
        <v>42344.884143518517</v>
      </c>
      <c r="R2674">
        <f t="shared" si="126"/>
        <v>33</v>
      </c>
      <c r="S2674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8318</v>
      </c>
      <c r="P2675" t="s">
        <v>8355</v>
      </c>
      <c r="Q2675" s="10">
        <f t="shared" si="124"/>
        <v>41912.541655092595</v>
      </c>
      <c r="R2675">
        <f t="shared" si="126"/>
        <v>28</v>
      </c>
      <c r="S2675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8318</v>
      </c>
      <c r="P2676" t="s">
        <v>8355</v>
      </c>
      <c r="Q2676" s="10">
        <f t="shared" si="124"/>
        <v>42529.632754629631</v>
      </c>
      <c r="R2676">
        <f t="shared" si="126"/>
        <v>63</v>
      </c>
      <c r="S2676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8318</v>
      </c>
      <c r="P2677" t="s">
        <v>8355</v>
      </c>
      <c r="Q2677" s="10">
        <f t="shared" si="124"/>
        <v>41923.857511574075</v>
      </c>
      <c r="R2677">
        <f t="shared" si="126"/>
        <v>8</v>
      </c>
      <c r="S2677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8318</v>
      </c>
      <c r="P2678" t="s">
        <v>8355</v>
      </c>
      <c r="Q2678" s="10">
        <f t="shared" si="124"/>
        <v>42482.624699074076</v>
      </c>
      <c r="R2678">
        <f t="shared" si="126"/>
        <v>50</v>
      </c>
      <c r="S2678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8318</v>
      </c>
      <c r="P2679" t="s">
        <v>8355</v>
      </c>
      <c r="Q2679" s="10">
        <f t="shared" si="124"/>
        <v>41793.029432870368</v>
      </c>
      <c r="R2679">
        <f t="shared" si="126"/>
        <v>18</v>
      </c>
      <c r="S2679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8318</v>
      </c>
      <c r="P2680" t="s">
        <v>8355</v>
      </c>
      <c r="Q2680" s="10">
        <f t="shared" si="124"/>
        <v>42241.798206018517</v>
      </c>
      <c r="R2680">
        <f t="shared" si="126"/>
        <v>0</v>
      </c>
      <c r="S2680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8318</v>
      </c>
      <c r="P2681" t="s">
        <v>8355</v>
      </c>
      <c r="Q2681" s="10">
        <f t="shared" si="124"/>
        <v>42033.001087962963</v>
      </c>
      <c r="R2681">
        <f t="shared" si="126"/>
        <v>0</v>
      </c>
      <c r="S2681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8318</v>
      </c>
      <c r="P2682" t="s">
        <v>8355</v>
      </c>
      <c r="Q2682" s="10">
        <f t="shared" si="124"/>
        <v>42436.211701388893</v>
      </c>
      <c r="R2682">
        <f t="shared" si="126"/>
        <v>1</v>
      </c>
      <c r="S2682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8335</v>
      </c>
      <c r="P2683" t="s">
        <v>8336</v>
      </c>
      <c r="Q2683" s="10">
        <f t="shared" si="124"/>
        <v>41805.895254629628</v>
      </c>
      <c r="R2683">
        <f t="shared" si="126"/>
        <v>1</v>
      </c>
      <c r="S2683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8335</v>
      </c>
      <c r="P2684" t="s">
        <v>8336</v>
      </c>
      <c r="Q2684" s="10">
        <f t="shared" si="124"/>
        <v>41932.871990740743</v>
      </c>
      <c r="R2684">
        <f t="shared" si="126"/>
        <v>28</v>
      </c>
      <c r="S2684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8335</v>
      </c>
      <c r="P2685" t="s">
        <v>8336</v>
      </c>
      <c r="Q2685" s="10">
        <f t="shared" si="124"/>
        <v>42034.75509259259</v>
      </c>
      <c r="R2685">
        <f t="shared" si="126"/>
        <v>0</v>
      </c>
      <c r="S2685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8335</v>
      </c>
      <c r="P2686" t="s">
        <v>8336</v>
      </c>
      <c r="Q2686" s="10">
        <f t="shared" si="124"/>
        <v>41820.914641203701</v>
      </c>
      <c r="R2686">
        <f t="shared" si="126"/>
        <v>1</v>
      </c>
      <c r="S2686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8335</v>
      </c>
      <c r="P2687" t="s">
        <v>8336</v>
      </c>
      <c r="Q2687" s="10">
        <f t="shared" si="124"/>
        <v>42061.69594907407</v>
      </c>
      <c r="R2687">
        <f t="shared" si="126"/>
        <v>0</v>
      </c>
      <c r="S2687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8335</v>
      </c>
      <c r="P2688" t="s">
        <v>8336</v>
      </c>
      <c r="Q2688" s="10">
        <f t="shared" si="124"/>
        <v>41892.974803240737</v>
      </c>
      <c r="R2688">
        <f t="shared" si="126"/>
        <v>0</v>
      </c>
      <c r="S2688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8335</v>
      </c>
      <c r="P2689" t="s">
        <v>8336</v>
      </c>
      <c r="Q2689" s="10">
        <f t="shared" si="124"/>
        <v>42154.64025462963</v>
      </c>
      <c r="R2689">
        <f t="shared" si="126"/>
        <v>0</v>
      </c>
      <c r="S2689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8335</v>
      </c>
      <c r="P2690" t="s">
        <v>8336</v>
      </c>
      <c r="Q2690" s="10">
        <f t="shared" ref="Q2690:Q2753" si="127">(((J2690/60)/60)/24)+DATE(1970,1,1)</f>
        <v>42028.118865740747</v>
      </c>
      <c r="R2690">
        <f t="shared" si="126"/>
        <v>0</v>
      </c>
      <c r="S2690">
        <f t="shared" ref="S2690:S2753" si="128">YEAR(Q2690)</f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8335</v>
      </c>
      <c r="P2691" t="s">
        <v>8336</v>
      </c>
      <c r="Q2691" s="10">
        <f t="shared" si="127"/>
        <v>42551.961689814809</v>
      </c>
      <c r="R2691">
        <f t="shared" si="126"/>
        <v>0</v>
      </c>
      <c r="S2691">
        <f t="shared" si="128"/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8335</v>
      </c>
      <c r="P2692" t="s">
        <v>8336</v>
      </c>
      <c r="Q2692" s="10">
        <f t="shared" si="127"/>
        <v>42113.105046296296</v>
      </c>
      <c r="R2692">
        <f t="shared" si="126"/>
        <v>11</v>
      </c>
      <c r="S2692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8335</v>
      </c>
      <c r="P2693" t="s">
        <v>8336</v>
      </c>
      <c r="Q2693" s="10">
        <f t="shared" si="127"/>
        <v>42089.724039351851</v>
      </c>
      <c r="R2693">
        <f t="shared" si="126"/>
        <v>0</v>
      </c>
      <c r="S2693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8335</v>
      </c>
      <c r="P2694" t="s">
        <v>8336</v>
      </c>
      <c r="Q2694" s="10">
        <f t="shared" si="127"/>
        <v>42058.334027777775</v>
      </c>
      <c r="R2694">
        <f t="shared" si="126"/>
        <v>1</v>
      </c>
      <c r="S2694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8335</v>
      </c>
      <c r="P2695" t="s">
        <v>8336</v>
      </c>
      <c r="Q2695" s="10">
        <f t="shared" si="127"/>
        <v>41834.138495370367</v>
      </c>
      <c r="R2695">
        <f t="shared" si="126"/>
        <v>1</v>
      </c>
      <c r="S2695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8335</v>
      </c>
      <c r="P2696" t="s">
        <v>8336</v>
      </c>
      <c r="Q2696" s="10">
        <f t="shared" si="127"/>
        <v>41878.140497685185</v>
      </c>
      <c r="R2696">
        <f t="shared" si="126"/>
        <v>0</v>
      </c>
      <c r="S2696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8335</v>
      </c>
      <c r="P2697" t="s">
        <v>8336</v>
      </c>
      <c r="Q2697" s="10">
        <f t="shared" si="127"/>
        <v>42048.181921296295</v>
      </c>
      <c r="R2697">
        <f t="shared" si="126"/>
        <v>0</v>
      </c>
      <c r="S2697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8335</v>
      </c>
      <c r="P2698" t="s">
        <v>8336</v>
      </c>
      <c r="Q2698" s="10">
        <f t="shared" si="127"/>
        <v>41964.844444444447</v>
      </c>
      <c r="R2698">
        <f t="shared" si="126"/>
        <v>6</v>
      </c>
      <c r="S2698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8335</v>
      </c>
      <c r="P2699" t="s">
        <v>8336</v>
      </c>
      <c r="Q2699" s="10">
        <f t="shared" si="127"/>
        <v>42187.940081018518</v>
      </c>
      <c r="R2699">
        <f t="shared" si="126"/>
        <v>26</v>
      </c>
      <c r="S2699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8335</v>
      </c>
      <c r="P2700" t="s">
        <v>8336</v>
      </c>
      <c r="Q2700" s="10">
        <f t="shared" si="127"/>
        <v>41787.898240740738</v>
      </c>
      <c r="R2700">
        <f t="shared" si="126"/>
        <v>0</v>
      </c>
      <c r="S2700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8335</v>
      </c>
      <c r="P2701" t="s">
        <v>8336</v>
      </c>
      <c r="Q2701" s="10">
        <f t="shared" si="127"/>
        <v>41829.896562499998</v>
      </c>
      <c r="R2701">
        <f t="shared" si="126"/>
        <v>0</v>
      </c>
      <c r="S2701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8335</v>
      </c>
      <c r="P2702" t="s">
        <v>8336</v>
      </c>
      <c r="Q2702" s="10">
        <f t="shared" si="127"/>
        <v>41870.87467592593</v>
      </c>
      <c r="R2702">
        <f t="shared" si="126"/>
        <v>1</v>
      </c>
      <c r="S2702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8316</v>
      </c>
      <c r="P2703" t="s">
        <v>8356</v>
      </c>
      <c r="Q2703" s="10">
        <f t="shared" si="127"/>
        <v>42801.774699074071</v>
      </c>
      <c r="R2703">
        <f t="shared" si="126"/>
        <v>46</v>
      </c>
      <c r="S2703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8316</v>
      </c>
      <c r="P2704" t="s">
        <v>8356</v>
      </c>
      <c r="Q2704" s="10">
        <f t="shared" si="127"/>
        <v>42800.801817129628</v>
      </c>
      <c r="R2704">
        <f t="shared" si="126"/>
        <v>34</v>
      </c>
      <c r="S2704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8316</v>
      </c>
      <c r="P2705" t="s">
        <v>8356</v>
      </c>
      <c r="Q2705" s="10">
        <f t="shared" si="127"/>
        <v>42756.690162037034</v>
      </c>
      <c r="R2705">
        <f t="shared" si="126"/>
        <v>104</v>
      </c>
      <c r="S2705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8316</v>
      </c>
      <c r="P2706" t="s">
        <v>8356</v>
      </c>
      <c r="Q2706" s="10">
        <f t="shared" si="127"/>
        <v>42787.862430555557</v>
      </c>
      <c r="R2706">
        <f t="shared" si="126"/>
        <v>6</v>
      </c>
      <c r="S2706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8316</v>
      </c>
      <c r="P2707" t="s">
        <v>8356</v>
      </c>
      <c r="Q2707" s="10">
        <f t="shared" si="127"/>
        <v>42773.916180555556</v>
      </c>
      <c r="R2707">
        <f t="shared" si="126"/>
        <v>11</v>
      </c>
      <c r="S2707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8316</v>
      </c>
      <c r="P2708" t="s">
        <v>8356</v>
      </c>
      <c r="Q2708" s="10">
        <f t="shared" si="127"/>
        <v>41899.294942129629</v>
      </c>
      <c r="R2708">
        <f t="shared" si="126"/>
        <v>112</v>
      </c>
      <c r="S2708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8316</v>
      </c>
      <c r="P2709" t="s">
        <v>8356</v>
      </c>
      <c r="Q2709" s="10">
        <f t="shared" si="127"/>
        <v>41391.782905092594</v>
      </c>
      <c r="R2709">
        <f t="shared" si="126"/>
        <v>351</v>
      </c>
      <c r="S2709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8316</v>
      </c>
      <c r="P2710" t="s">
        <v>8356</v>
      </c>
      <c r="Q2710" s="10">
        <f t="shared" si="127"/>
        <v>42512.698217592595</v>
      </c>
      <c r="R2710">
        <f t="shared" si="126"/>
        <v>233</v>
      </c>
      <c r="S2710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8316</v>
      </c>
      <c r="P2711" t="s">
        <v>8356</v>
      </c>
      <c r="Q2711" s="10">
        <f t="shared" si="127"/>
        <v>42612.149780092594</v>
      </c>
      <c r="R2711">
        <f t="shared" si="126"/>
        <v>102</v>
      </c>
      <c r="S2711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8316</v>
      </c>
      <c r="P2712" t="s">
        <v>8356</v>
      </c>
      <c r="Q2712" s="10">
        <f t="shared" si="127"/>
        <v>41828.229490740741</v>
      </c>
      <c r="R2712">
        <f t="shared" si="126"/>
        <v>154</v>
      </c>
      <c r="S2712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8316</v>
      </c>
      <c r="P2713" t="s">
        <v>8356</v>
      </c>
      <c r="Q2713" s="10">
        <f t="shared" si="127"/>
        <v>41780.745254629634</v>
      </c>
      <c r="R2713">
        <f t="shared" si="126"/>
        <v>101</v>
      </c>
      <c r="S2713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8316</v>
      </c>
      <c r="P2714" t="s">
        <v>8356</v>
      </c>
      <c r="Q2714" s="10">
        <f t="shared" si="127"/>
        <v>41432.062037037038</v>
      </c>
      <c r="R2714">
        <f t="shared" si="126"/>
        <v>131</v>
      </c>
      <c r="S2714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8316</v>
      </c>
      <c r="P2715" t="s">
        <v>8356</v>
      </c>
      <c r="Q2715" s="10">
        <f t="shared" si="127"/>
        <v>42322.653749999998</v>
      </c>
      <c r="R2715">
        <f t="shared" si="126"/>
        <v>102</v>
      </c>
      <c r="S2715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8316</v>
      </c>
      <c r="P2716" t="s">
        <v>8356</v>
      </c>
      <c r="Q2716" s="10">
        <f t="shared" si="127"/>
        <v>42629.655046296291</v>
      </c>
      <c r="R2716">
        <f t="shared" si="126"/>
        <v>116</v>
      </c>
      <c r="S2716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8316</v>
      </c>
      <c r="P2717" t="s">
        <v>8356</v>
      </c>
      <c r="Q2717" s="10">
        <f t="shared" si="127"/>
        <v>42387.398472222223</v>
      </c>
      <c r="R2717">
        <f t="shared" si="126"/>
        <v>265</v>
      </c>
      <c r="S2717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8316</v>
      </c>
      <c r="P2718" t="s">
        <v>8356</v>
      </c>
      <c r="Q2718" s="10">
        <f t="shared" si="127"/>
        <v>42255.333252314813</v>
      </c>
      <c r="R2718">
        <f t="shared" si="126"/>
        <v>120</v>
      </c>
      <c r="S2718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8316</v>
      </c>
      <c r="P2719" t="s">
        <v>8356</v>
      </c>
      <c r="Q2719" s="10">
        <f t="shared" si="127"/>
        <v>41934.914918981485</v>
      </c>
      <c r="R2719">
        <f t="shared" si="126"/>
        <v>120</v>
      </c>
      <c r="S2719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8316</v>
      </c>
      <c r="P2720" t="s">
        <v>8356</v>
      </c>
      <c r="Q2720" s="10">
        <f t="shared" si="127"/>
        <v>42465.596585648149</v>
      </c>
      <c r="R2720">
        <f t="shared" si="126"/>
        <v>104</v>
      </c>
      <c r="S2720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8316</v>
      </c>
      <c r="P2721" t="s">
        <v>8356</v>
      </c>
      <c r="Q2721" s="10">
        <f t="shared" si="127"/>
        <v>42418.031180555554</v>
      </c>
      <c r="R2721">
        <f t="shared" ref="R2721:R2784" si="129">ROUND(E2721/D2721*100,0)</f>
        <v>109</v>
      </c>
      <c r="S2721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8316</v>
      </c>
      <c r="P2722" t="s">
        <v>8356</v>
      </c>
      <c r="Q2722" s="10">
        <f t="shared" si="127"/>
        <v>42655.465891203698</v>
      </c>
      <c r="R2722">
        <f t="shared" si="129"/>
        <v>118</v>
      </c>
      <c r="S2722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8318</v>
      </c>
      <c r="P2723" t="s">
        <v>8348</v>
      </c>
      <c r="Q2723" s="10">
        <f t="shared" si="127"/>
        <v>41493.543958333335</v>
      </c>
      <c r="R2723">
        <f t="shared" si="129"/>
        <v>1462</v>
      </c>
      <c r="S2723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8318</v>
      </c>
      <c r="P2724" t="s">
        <v>8348</v>
      </c>
      <c r="Q2724" s="10">
        <f t="shared" si="127"/>
        <v>42704.857094907406</v>
      </c>
      <c r="R2724">
        <f t="shared" si="129"/>
        <v>253</v>
      </c>
      <c r="S2724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8318</v>
      </c>
      <c r="P2725" t="s">
        <v>8348</v>
      </c>
      <c r="Q2725" s="10">
        <f t="shared" si="127"/>
        <v>41944.83898148148</v>
      </c>
      <c r="R2725">
        <f t="shared" si="129"/>
        <v>140</v>
      </c>
      <c r="S2725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8318</v>
      </c>
      <c r="P2726" t="s">
        <v>8348</v>
      </c>
      <c r="Q2726" s="10">
        <f t="shared" si="127"/>
        <v>42199.32707175926</v>
      </c>
      <c r="R2726">
        <f t="shared" si="129"/>
        <v>297</v>
      </c>
      <c r="S2726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8318</v>
      </c>
      <c r="P2727" t="s">
        <v>8348</v>
      </c>
      <c r="Q2727" s="10">
        <f t="shared" si="127"/>
        <v>42745.744618055556</v>
      </c>
      <c r="R2727">
        <f t="shared" si="129"/>
        <v>145</v>
      </c>
      <c r="S2727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8318</v>
      </c>
      <c r="P2728" t="s">
        <v>8348</v>
      </c>
      <c r="Q2728" s="10">
        <f t="shared" si="127"/>
        <v>42452.579988425925</v>
      </c>
      <c r="R2728">
        <f t="shared" si="129"/>
        <v>106</v>
      </c>
      <c r="S2728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8318</v>
      </c>
      <c r="P2729" t="s">
        <v>8348</v>
      </c>
      <c r="Q2729" s="10">
        <f t="shared" si="127"/>
        <v>42198.676655092597</v>
      </c>
      <c r="R2729">
        <f t="shared" si="129"/>
        <v>493</v>
      </c>
      <c r="S2729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8318</v>
      </c>
      <c r="P2730" t="s">
        <v>8348</v>
      </c>
      <c r="Q2730" s="10">
        <f t="shared" si="127"/>
        <v>42333.59993055556</v>
      </c>
      <c r="R2730">
        <f t="shared" si="129"/>
        <v>202</v>
      </c>
      <c r="S2730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8318</v>
      </c>
      <c r="P2731" t="s">
        <v>8348</v>
      </c>
      <c r="Q2731" s="10">
        <f t="shared" si="127"/>
        <v>42095.240706018521</v>
      </c>
      <c r="R2731">
        <f t="shared" si="129"/>
        <v>104</v>
      </c>
      <c r="S2731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8318</v>
      </c>
      <c r="P2732" t="s">
        <v>8348</v>
      </c>
      <c r="Q2732" s="10">
        <f t="shared" si="127"/>
        <v>41351.541377314818</v>
      </c>
      <c r="R2732">
        <f t="shared" si="129"/>
        <v>170</v>
      </c>
      <c r="S2732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8318</v>
      </c>
      <c r="P2733" t="s">
        <v>8348</v>
      </c>
      <c r="Q2733" s="10">
        <f t="shared" si="127"/>
        <v>41872.525717592594</v>
      </c>
      <c r="R2733">
        <f t="shared" si="129"/>
        <v>104</v>
      </c>
      <c r="S2733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8318</v>
      </c>
      <c r="P2734" t="s">
        <v>8348</v>
      </c>
      <c r="Q2734" s="10">
        <f t="shared" si="127"/>
        <v>41389.808194444442</v>
      </c>
      <c r="R2734">
        <f t="shared" si="129"/>
        <v>118</v>
      </c>
      <c r="S2734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8318</v>
      </c>
      <c r="P2735" t="s">
        <v>8348</v>
      </c>
      <c r="Q2735" s="10">
        <f t="shared" si="127"/>
        <v>42044.272847222222</v>
      </c>
      <c r="R2735">
        <f t="shared" si="129"/>
        <v>108</v>
      </c>
      <c r="S2735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8318</v>
      </c>
      <c r="P2736" t="s">
        <v>8348</v>
      </c>
      <c r="Q2736" s="10">
        <f t="shared" si="127"/>
        <v>42626.668888888889</v>
      </c>
      <c r="R2736">
        <f t="shared" si="129"/>
        <v>2260300</v>
      </c>
      <c r="S2736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8318</v>
      </c>
      <c r="P2737" t="s">
        <v>8348</v>
      </c>
      <c r="Q2737" s="10">
        <f t="shared" si="127"/>
        <v>41316.120949074073</v>
      </c>
      <c r="R2737">
        <f t="shared" si="129"/>
        <v>978</v>
      </c>
      <c r="S2737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8318</v>
      </c>
      <c r="P2738" t="s">
        <v>8348</v>
      </c>
      <c r="Q2738" s="10">
        <f t="shared" si="127"/>
        <v>41722.666354166664</v>
      </c>
      <c r="R2738">
        <f t="shared" si="129"/>
        <v>123</v>
      </c>
      <c r="S2738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8318</v>
      </c>
      <c r="P2739" t="s">
        <v>8348</v>
      </c>
      <c r="Q2739" s="10">
        <f t="shared" si="127"/>
        <v>41611.917673611111</v>
      </c>
      <c r="R2739">
        <f t="shared" si="129"/>
        <v>246</v>
      </c>
      <c r="S2739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8318</v>
      </c>
      <c r="P2740" t="s">
        <v>8348</v>
      </c>
      <c r="Q2740" s="10">
        <f t="shared" si="127"/>
        <v>42620.143564814818</v>
      </c>
      <c r="R2740">
        <f t="shared" si="129"/>
        <v>148</v>
      </c>
      <c r="S2740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8318</v>
      </c>
      <c r="P2741" t="s">
        <v>8348</v>
      </c>
      <c r="Q2741" s="10">
        <f t="shared" si="127"/>
        <v>41719.887928240743</v>
      </c>
      <c r="R2741">
        <f t="shared" si="129"/>
        <v>384</v>
      </c>
      <c r="S2741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8318</v>
      </c>
      <c r="P2742" t="s">
        <v>8348</v>
      </c>
      <c r="Q2742" s="10">
        <f t="shared" si="127"/>
        <v>42045.031851851847</v>
      </c>
      <c r="R2742">
        <f t="shared" si="129"/>
        <v>103</v>
      </c>
      <c r="S2742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8321</v>
      </c>
      <c r="P2743" t="s">
        <v>8357</v>
      </c>
      <c r="Q2743" s="10">
        <f t="shared" si="127"/>
        <v>41911.657430555555</v>
      </c>
      <c r="R2743">
        <f t="shared" si="129"/>
        <v>0</v>
      </c>
      <c r="S2743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8321</v>
      </c>
      <c r="P2744" t="s">
        <v>8357</v>
      </c>
      <c r="Q2744" s="10">
        <f t="shared" si="127"/>
        <v>41030.719756944447</v>
      </c>
      <c r="R2744">
        <f t="shared" si="129"/>
        <v>29</v>
      </c>
      <c r="S2744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8321</v>
      </c>
      <c r="P2745" t="s">
        <v>8357</v>
      </c>
      <c r="Q2745" s="10">
        <f t="shared" si="127"/>
        <v>42632.328784722224</v>
      </c>
      <c r="R2745">
        <f t="shared" si="129"/>
        <v>0</v>
      </c>
      <c r="S2745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8321</v>
      </c>
      <c r="P2746" t="s">
        <v>8357</v>
      </c>
      <c r="Q2746" s="10">
        <f t="shared" si="127"/>
        <v>40938.062476851854</v>
      </c>
      <c r="R2746">
        <f t="shared" si="129"/>
        <v>5</v>
      </c>
      <c r="S2746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8321</v>
      </c>
      <c r="P2747" t="s">
        <v>8357</v>
      </c>
      <c r="Q2747" s="10">
        <f t="shared" si="127"/>
        <v>41044.988055555557</v>
      </c>
      <c r="R2747">
        <f t="shared" si="129"/>
        <v>22</v>
      </c>
      <c r="S2747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8321</v>
      </c>
      <c r="P2748" t="s">
        <v>8357</v>
      </c>
      <c r="Q2748" s="10">
        <f t="shared" si="127"/>
        <v>41850.781377314815</v>
      </c>
      <c r="R2748">
        <f t="shared" si="129"/>
        <v>27</v>
      </c>
      <c r="S2748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8321</v>
      </c>
      <c r="P2749" t="s">
        <v>8357</v>
      </c>
      <c r="Q2749" s="10">
        <f t="shared" si="127"/>
        <v>41044.64811342593</v>
      </c>
      <c r="R2749">
        <f t="shared" si="129"/>
        <v>28</v>
      </c>
      <c r="S2749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8321</v>
      </c>
      <c r="P2750" t="s">
        <v>8357</v>
      </c>
      <c r="Q2750" s="10">
        <f t="shared" si="127"/>
        <v>42585.7106712963</v>
      </c>
      <c r="R2750">
        <f t="shared" si="129"/>
        <v>1</v>
      </c>
      <c r="S2750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8321</v>
      </c>
      <c r="P2751" t="s">
        <v>8357</v>
      </c>
      <c r="Q2751" s="10">
        <f t="shared" si="127"/>
        <v>42068.799039351856</v>
      </c>
      <c r="R2751">
        <f t="shared" si="129"/>
        <v>1</v>
      </c>
      <c r="S2751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8321</v>
      </c>
      <c r="P2752" t="s">
        <v>8357</v>
      </c>
      <c r="Q2752" s="10">
        <f t="shared" si="127"/>
        <v>41078.899826388886</v>
      </c>
      <c r="R2752">
        <f t="shared" si="129"/>
        <v>0</v>
      </c>
      <c r="S2752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8321</v>
      </c>
      <c r="P2753" t="s">
        <v>8357</v>
      </c>
      <c r="Q2753" s="10">
        <f t="shared" si="127"/>
        <v>41747.887060185189</v>
      </c>
      <c r="R2753">
        <f t="shared" si="129"/>
        <v>0</v>
      </c>
      <c r="S2753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8321</v>
      </c>
      <c r="P2754" t="s">
        <v>8357</v>
      </c>
      <c r="Q2754" s="10">
        <f t="shared" ref="Q2754:Q2817" si="130">(((J2754/60)/60)/24)+DATE(1970,1,1)</f>
        <v>40855.765092592592</v>
      </c>
      <c r="R2754">
        <f t="shared" si="129"/>
        <v>11</v>
      </c>
      <c r="S2754">
        <f t="shared" ref="S2754:S2817" si="131">YEAR(Q2754)</f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8321</v>
      </c>
      <c r="P2755" t="s">
        <v>8357</v>
      </c>
      <c r="Q2755" s="10">
        <f t="shared" si="130"/>
        <v>41117.900729166664</v>
      </c>
      <c r="R2755">
        <f t="shared" si="129"/>
        <v>19</v>
      </c>
      <c r="S2755">
        <f t="shared" si="131"/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8321</v>
      </c>
      <c r="P2756" t="s">
        <v>8357</v>
      </c>
      <c r="Q2756" s="10">
        <f t="shared" si="130"/>
        <v>41863.636006944449</v>
      </c>
      <c r="R2756">
        <f t="shared" si="129"/>
        <v>0</v>
      </c>
      <c r="S2756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8321</v>
      </c>
      <c r="P2757" t="s">
        <v>8357</v>
      </c>
      <c r="Q2757" s="10">
        <f t="shared" si="130"/>
        <v>42072.790821759263</v>
      </c>
      <c r="R2757">
        <f t="shared" si="129"/>
        <v>52</v>
      </c>
      <c r="S2757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8321</v>
      </c>
      <c r="P2758" t="s">
        <v>8357</v>
      </c>
      <c r="Q2758" s="10">
        <f t="shared" si="130"/>
        <v>41620.90047453704</v>
      </c>
      <c r="R2758">
        <f t="shared" si="129"/>
        <v>10</v>
      </c>
      <c r="S2758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8321</v>
      </c>
      <c r="P2759" t="s">
        <v>8357</v>
      </c>
      <c r="Q2759" s="10">
        <f t="shared" si="130"/>
        <v>42573.65662037037</v>
      </c>
      <c r="R2759">
        <f t="shared" si="129"/>
        <v>1</v>
      </c>
      <c r="S2759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8321</v>
      </c>
      <c r="P2760" t="s">
        <v>8357</v>
      </c>
      <c r="Q2760" s="10">
        <f t="shared" si="130"/>
        <v>42639.441932870366</v>
      </c>
      <c r="R2760">
        <f t="shared" si="129"/>
        <v>12</v>
      </c>
      <c r="S2760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8321</v>
      </c>
      <c r="P2761" t="s">
        <v>8357</v>
      </c>
      <c r="Q2761" s="10">
        <f t="shared" si="130"/>
        <v>42524.36650462963</v>
      </c>
      <c r="R2761">
        <f t="shared" si="129"/>
        <v>11</v>
      </c>
      <c r="S2761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8321</v>
      </c>
      <c r="P2762" t="s">
        <v>8357</v>
      </c>
      <c r="Q2762" s="10">
        <f t="shared" si="130"/>
        <v>41415.461319444446</v>
      </c>
      <c r="R2762">
        <f t="shared" si="129"/>
        <v>0</v>
      </c>
      <c r="S2762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8321</v>
      </c>
      <c r="P2763" t="s">
        <v>8357</v>
      </c>
      <c r="Q2763" s="10">
        <f t="shared" si="130"/>
        <v>41247.063576388886</v>
      </c>
      <c r="R2763">
        <f t="shared" si="129"/>
        <v>1</v>
      </c>
      <c r="S2763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8321</v>
      </c>
      <c r="P2764" t="s">
        <v>8357</v>
      </c>
      <c r="Q2764" s="10">
        <f t="shared" si="130"/>
        <v>40927.036979166667</v>
      </c>
      <c r="R2764">
        <f t="shared" si="129"/>
        <v>1</v>
      </c>
      <c r="S2764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8321</v>
      </c>
      <c r="P2765" t="s">
        <v>8357</v>
      </c>
      <c r="Q2765" s="10">
        <f t="shared" si="130"/>
        <v>41373.579675925925</v>
      </c>
      <c r="R2765">
        <f t="shared" si="129"/>
        <v>0</v>
      </c>
      <c r="S2765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8321</v>
      </c>
      <c r="P2766" t="s">
        <v>8357</v>
      </c>
      <c r="Q2766" s="10">
        <f t="shared" si="130"/>
        <v>41030.292025462964</v>
      </c>
      <c r="R2766">
        <f t="shared" si="129"/>
        <v>1</v>
      </c>
      <c r="S2766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8321</v>
      </c>
      <c r="P2767" t="s">
        <v>8357</v>
      </c>
      <c r="Q2767" s="10">
        <f t="shared" si="130"/>
        <v>41194.579027777778</v>
      </c>
      <c r="R2767">
        <f t="shared" si="129"/>
        <v>0</v>
      </c>
      <c r="S2767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8321</v>
      </c>
      <c r="P2768" t="s">
        <v>8357</v>
      </c>
      <c r="Q2768" s="10">
        <f t="shared" si="130"/>
        <v>40736.668032407404</v>
      </c>
      <c r="R2768">
        <f t="shared" si="129"/>
        <v>2</v>
      </c>
      <c r="S2768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8321</v>
      </c>
      <c r="P2769" t="s">
        <v>8357</v>
      </c>
      <c r="Q2769" s="10">
        <f t="shared" si="130"/>
        <v>42172.958912037036</v>
      </c>
      <c r="R2769">
        <f t="shared" si="129"/>
        <v>1</v>
      </c>
      <c r="S2769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8321</v>
      </c>
      <c r="P2770" t="s">
        <v>8357</v>
      </c>
      <c r="Q2770" s="10">
        <f t="shared" si="130"/>
        <v>40967.614849537036</v>
      </c>
      <c r="R2770">
        <f t="shared" si="129"/>
        <v>14</v>
      </c>
      <c r="S2770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8321</v>
      </c>
      <c r="P2771" t="s">
        <v>8357</v>
      </c>
      <c r="Q2771" s="10">
        <f t="shared" si="130"/>
        <v>41745.826273148145</v>
      </c>
      <c r="R2771">
        <f t="shared" si="129"/>
        <v>0</v>
      </c>
      <c r="S2771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8321</v>
      </c>
      <c r="P2772" t="s">
        <v>8357</v>
      </c>
      <c r="Q2772" s="10">
        <f t="shared" si="130"/>
        <v>41686.705208333333</v>
      </c>
      <c r="R2772">
        <f t="shared" si="129"/>
        <v>10</v>
      </c>
      <c r="S2772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8321</v>
      </c>
      <c r="P2773" t="s">
        <v>8357</v>
      </c>
      <c r="Q2773" s="10">
        <f t="shared" si="130"/>
        <v>41257.531712962962</v>
      </c>
      <c r="R2773">
        <f t="shared" si="129"/>
        <v>0</v>
      </c>
      <c r="S2773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8321</v>
      </c>
      <c r="P2774" t="s">
        <v>8357</v>
      </c>
      <c r="Q2774" s="10">
        <f t="shared" si="130"/>
        <v>41537.869143518517</v>
      </c>
      <c r="R2774">
        <f t="shared" si="129"/>
        <v>0</v>
      </c>
      <c r="S2774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8321</v>
      </c>
      <c r="P2775" t="s">
        <v>8357</v>
      </c>
      <c r="Q2775" s="10">
        <f t="shared" si="130"/>
        <v>42474.86482638889</v>
      </c>
      <c r="R2775">
        <f t="shared" si="129"/>
        <v>0</v>
      </c>
      <c r="S2775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8321</v>
      </c>
      <c r="P2776" t="s">
        <v>8357</v>
      </c>
      <c r="Q2776" s="10">
        <f t="shared" si="130"/>
        <v>41311.126481481479</v>
      </c>
      <c r="R2776">
        <f t="shared" si="129"/>
        <v>14</v>
      </c>
      <c r="S2776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8321</v>
      </c>
      <c r="P2777" t="s">
        <v>8357</v>
      </c>
      <c r="Q2777" s="10">
        <f t="shared" si="130"/>
        <v>40863.013356481482</v>
      </c>
      <c r="R2777">
        <f t="shared" si="129"/>
        <v>3</v>
      </c>
      <c r="S2777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8321</v>
      </c>
      <c r="P2778" t="s">
        <v>8357</v>
      </c>
      <c r="Q2778" s="10">
        <f t="shared" si="130"/>
        <v>42136.297175925924</v>
      </c>
      <c r="R2778">
        <f t="shared" si="129"/>
        <v>8</v>
      </c>
      <c r="S2778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8321</v>
      </c>
      <c r="P2779" t="s">
        <v>8357</v>
      </c>
      <c r="Q2779" s="10">
        <f t="shared" si="130"/>
        <v>42172.669027777782</v>
      </c>
      <c r="R2779">
        <f t="shared" si="129"/>
        <v>0</v>
      </c>
      <c r="S2779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8321</v>
      </c>
      <c r="P2780" t="s">
        <v>8357</v>
      </c>
      <c r="Q2780" s="10">
        <f t="shared" si="130"/>
        <v>41846.978078703702</v>
      </c>
      <c r="R2780">
        <f t="shared" si="129"/>
        <v>26</v>
      </c>
      <c r="S2780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8321</v>
      </c>
      <c r="P2781" t="s">
        <v>8357</v>
      </c>
      <c r="Q2781" s="10">
        <f t="shared" si="130"/>
        <v>42300.585891203707</v>
      </c>
      <c r="R2781">
        <f t="shared" si="129"/>
        <v>2</v>
      </c>
      <c r="S2781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8321</v>
      </c>
      <c r="P2782" t="s">
        <v>8357</v>
      </c>
      <c r="Q2782" s="10">
        <f t="shared" si="130"/>
        <v>42774.447777777779</v>
      </c>
      <c r="R2782">
        <f t="shared" si="129"/>
        <v>0</v>
      </c>
      <c r="S2782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8316</v>
      </c>
      <c r="P2783" t="s">
        <v>8317</v>
      </c>
      <c r="Q2783" s="10">
        <f t="shared" si="130"/>
        <v>42018.94159722222</v>
      </c>
      <c r="R2783">
        <f t="shared" si="129"/>
        <v>105</v>
      </c>
      <c r="S2783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8316</v>
      </c>
      <c r="P2784" t="s">
        <v>8317</v>
      </c>
      <c r="Q2784" s="10">
        <f t="shared" si="130"/>
        <v>42026.924976851849</v>
      </c>
      <c r="R2784">
        <f t="shared" si="129"/>
        <v>120</v>
      </c>
      <c r="S2784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8316</v>
      </c>
      <c r="P2785" t="s">
        <v>8317</v>
      </c>
      <c r="Q2785" s="10">
        <f t="shared" si="130"/>
        <v>42103.535254629634</v>
      </c>
      <c r="R2785">
        <f t="shared" ref="R2785:R2848" si="132">ROUND(E2785/D2785*100,0)</f>
        <v>115</v>
      </c>
      <c r="S2785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8316</v>
      </c>
      <c r="P2786" t="s">
        <v>8317</v>
      </c>
      <c r="Q2786" s="10">
        <f t="shared" si="130"/>
        <v>41920.787534722222</v>
      </c>
      <c r="R2786">
        <f t="shared" si="132"/>
        <v>119</v>
      </c>
      <c r="S2786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8316</v>
      </c>
      <c r="P2787" t="s">
        <v>8317</v>
      </c>
      <c r="Q2787" s="10">
        <f t="shared" si="130"/>
        <v>42558.189432870371</v>
      </c>
      <c r="R2787">
        <f t="shared" si="132"/>
        <v>105</v>
      </c>
      <c r="S2787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8316</v>
      </c>
      <c r="P2788" t="s">
        <v>8317</v>
      </c>
      <c r="Q2788" s="10">
        <f t="shared" si="130"/>
        <v>41815.569212962961</v>
      </c>
      <c r="R2788">
        <f t="shared" si="132"/>
        <v>118</v>
      </c>
      <c r="S2788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8316</v>
      </c>
      <c r="P2789" t="s">
        <v>8317</v>
      </c>
      <c r="Q2789" s="10">
        <f t="shared" si="130"/>
        <v>41808.198518518519</v>
      </c>
      <c r="R2789">
        <f t="shared" si="132"/>
        <v>120</v>
      </c>
      <c r="S2789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8316</v>
      </c>
      <c r="P2790" t="s">
        <v>8317</v>
      </c>
      <c r="Q2790" s="10">
        <f t="shared" si="130"/>
        <v>42550.701886574068</v>
      </c>
      <c r="R2790">
        <f t="shared" si="132"/>
        <v>103</v>
      </c>
      <c r="S2790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8316</v>
      </c>
      <c r="P2791" t="s">
        <v>8317</v>
      </c>
      <c r="Q2791" s="10">
        <f t="shared" si="130"/>
        <v>42056.013124999998</v>
      </c>
      <c r="R2791">
        <f t="shared" si="132"/>
        <v>101</v>
      </c>
      <c r="S2791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8316</v>
      </c>
      <c r="P2792" t="s">
        <v>8317</v>
      </c>
      <c r="Q2792" s="10">
        <f t="shared" si="130"/>
        <v>42016.938692129625</v>
      </c>
      <c r="R2792">
        <f t="shared" si="132"/>
        <v>105</v>
      </c>
      <c r="S2792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8316</v>
      </c>
      <c r="P2793" t="s">
        <v>8317</v>
      </c>
      <c r="Q2793" s="10">
        <f t="shared" si="130"/>
        <v>42591.899988425925</v>
      </c>
      <c r="R2793">
        <f t="shared" si="132"/>
        <v>103</v>
      </c>
      <c r="S2793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8316</v>
      </c>
      <c r="P2794" t="s">
        <v>8317</v>
      </c>
      <c r="Q2794" s="10">
        <f t="shared" si="130"/>
        <v>42183.231006944443</v>
      </c>
      <c r="R2794">
        <f t="shared" si="132"/>
        <v>108</v>
      </c>
      <c r="S2794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8316</v>
      </c>
      <c r="P2795" t="s">
        <v>8317</v>
      </c>
      <c r="Q2795" s="10">
        <f t="shared" si="130"/>
        <v>42176.419039351851</v>
      </c>
      <c r="R2795">
        <f t="shared" si="132"/>
        <v>111</v>
      </c>
      <c r="S2795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8316</v>
      </c>
      <c r="P2796" t="s">
        <v>8317</v>
      </c>
      <c r="Q2796" s="10">
        <f t="shared" si="130"/>
        <v>42416.691655092596</v>
      </c>
      <c r="R2796">
        <f t="shared" si="132"/>
        <v>150</v>
      </c>
      <c r="S2796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8316</v>
      </c>
      <c r="P2797" t="s">
        <v>8317</v>
      </c>
      <c r="Q2797" s="10">
        <f t="shared" si="130"/>
        <v>41780.525937500002</v>
      </c>
      <c r="R2797">
        <f t="shared" si="132"/>
        <v>104</v>
      </c>
      <c r="S2797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8316</v>
      </c>
      <c r="P2798" t="s">
        <v>8317</v>
      </c>
      <c r="Q2798" s="10">
        <f t="shared" si="130"/>
        <v>41795.528101851851</v>
      </c>
      <c r="R2798">
        <f t="shared" si="132"/>
        <v>116</v>
      </c>
      <c r="S2798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8316</v>
      </c>
      <c r="P2799" t="s">
        <v>8317</v>
      </c>
      <c r="Q2799" s="10">
        <f t="shared" si="130"/>
        <v>41798.94027777778</v>
      </c>
      <c r="R2799">
        <f t="shared" si="132"/>
        <v>103</v>
      </c>
      <c r="S2799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8316</v>
      </c>
      <c r="P2800" t="s">
        <v>8317</v>
      </c>
      <c r="Q2800" s="10">
        <f t="shared" si="130"/>
        <v>42201.675011574072</v>
      </c>
      <c r="R2800">
        <f t="shared" si="132"/>
        <v>101</v>
      </c>
      <c r="S2800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8316</v>
      </c>
      <c r="P2801" t="s">
        <v>8317</v>
      </c>
      <c r="Q2801" s="10">
        <f t="shared" si="130"/>
        <v>42507.264699074076</v>
      </c>
      <c r="R2801">
        <f t="shared" si="132"/>
        <v>117</v>
      </c>
      <c r="S2801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8316</v>
      </c>
      <c r="P2802" t="s">
        <v>8317</v>
      </c>
      <c r="Q2802" s="10">
        <f t="shared" si="130"/>
        <v>41948.552847222221</v>
      </c>
      <c r="R2802">
        <f t="shared" si="132"/>
        <v>133</v>
      </c>
      <c r="S2802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8316</v>
      </c>
      <c r="P2803" t="s">
        <v>8317</v>
      </c>
      <c r="Q2803" s="10">
        <f t="shared" si="130"/>
        <v>41900.243159722224</v>
      </c>
      <c r="R2803">
        <f t="shared" si="132"/>
        <v>133</v>
      </c>
      <c r="S2803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8316</v>
      </c>
      <c r="P2804" t="s">
        <v>8317</v>
      </c>
      <c r="Q2804" s="10">
        <f t="shared" si="130"/>
        <v>42192.64707175926</v>
      </c>
      <c r="R2804">
        <f t="shared" si="132"/>
        <v>102</v>
      </c>
      <c r="S2804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8316</v>
      </c>
      <c r="P2805" t="s">
        <v>8317</v>
      </c>
      <c r="Q2805" s="10">
        <f t="shared" si="130"/>
        <v>42158.065694444449</v>
      </c>
      <c r="R2805">
        <f t="shared" si="132"/>
        <v>128</v>
      </c>
      <c r="S2805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8316</v>
      </c>
      <c r="P2806" t="s">
        <v>8317</v>
      </c>
      <c r="Q2806" s="10">
        <f t="shared" si="130"/>
        <v>41881.453587962962</v>
      </c>
      <c r="R2806">
        <f t="shared" si="132"/>
        <v>115</v>
      </c>
      <c r="S2806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8316</v>
      </c>
      <c r="P2807" t="s">
        <v>8317</v>
      </c>
      <c r="Q2807" s="10">
        <f t="shared" si="130"/>
        <v>42213.505474537036</v>
      </c>
      <c r="R2807">
        <f t="shared" si="132"/>
        <v>110</v>
      </c>
      <c r="S2807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8316</v>
      </c>
      <c r="P2808" t="s">
        <v>8317</v>
      </c>
      <c r="Q2808" s="10">
        <f t="shared" si="130"/>
        <v>42185.267245370371</v>
      </c>
      <c r="R2808">
        <f t="shared" si="132"/>
        <v>112</v>
      </c>
      <c r="S2808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8316</v>
      </c>
      <c r="P2809" t="s">
        <v>8317</v>
      </c>
      <c r="Q2809" s="10">
        <f t="shared" si="130"/>
        <v>42154.873124999998</v>
      </c>
      <c r="R2809">
        <f t="shared" si="132"/>
        <v>126</v>
      </c>
      <c r="S2809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8316</v>
      </c>
      <c r="P2810" t="s">
        <v>8317</v>
      </c>
      <c r="Q2810" s="10">
        <f t="shared" si="130"/>
        <v>42208.84646990741</v>
      </c>
      <c r="R2810">
        <f t="shared" si="132"/>
        <v>100</v>
      </c>
      <c r="S2810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8316</v>
      </c>
      <c r="P2811" t="s">
        <v>8317</v>
      </c>
      <c r="Q2811" s="10">
        <f t="shared" si="130"/>
        <v>42451.496817129635</v>
      </c>
      <c r="R2811">
        <f t="shared" si="132"/>
        <v>102</v>
      </c>
      <c r="S2811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8316</v>
      </c>
      <c r="P2812" t="s">
        <v>8317</v>
      </c>
      <c r="Q2812" s="10">
        <f t="shared" si="130"/>
        <v>41759.13962962963</v>
      </c>
      <c r="R2812">
        <f t="shared" si="132"/>
        <v>108</v>
      </c>
      <c r="S2812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8316</v>
      </c>
      <c r="P2813" t="s">
        <v>8317</v>
      </c>
      <c r="Q2813" s="10">
        <f t="shared" si="130"/>
        <v>42028.496562500004</v>
      </c>
      <c r="R2813">
        <f t="shared" si="132"/>
        <v>100</v>
      </c>
      <c r="S2813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8316</v>
      </c>
      <c r="P2814" t="s">
        <v>8317</v>
      </c>
      <c r="Q2814" s="10">
        <f t="shared" si="130"/>
        <v>42054.74418981481</v>
      </c>
      <c r="R2814">
        <f t="shared" si="132"/>
        <v>113</v>
      </c>
      <c r="S2814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8316</v>
      </c>
      <c r="P2815" t="s">
        <v>8317</v>
      </c>
      <c r="Q2815" s="10">
        <f t="shared" si="130"/>
        <v>42693.742604166662</v>
      </c>
      <c r="R2815">
        <f t="shared" si="132"/>
        <v>128</v>
      </c>
      <c r="S2815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8316</v>
      </c>
      <c r="P2816" t="s">
        <v>8317</v>
      </c>
      <c r="Q2816" s="10">
        <f t="shared" si="130"/>
        <v>42103.399479166663</v>
      </c>
      <c r="R2816">
        <f t="shared" si="132"/>
        <v>108</v>
      </c>
      <c r="S2816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8316</v>
      </c>
      <c r="P2817" t="s">
        <v>8317</v>
      </c>
      <c r="Q2817" s="10">
        <f t="shared" si="130"/>
        <v>42559.776724537034</v>
      </c>
      <c r="R2817">
        <f t="shared" si="132"/>
        <v>242</v>
      </c>
      <c r="S2817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8316</v>
      </c>
      <c r="P2818" t="s">
        <v>8317</v>
      </c>
      <c r="Q2818" s="10">
        <f t="shared" ref="Q2818:Q2881" si="133">(((J2818/60)/60)/24)+DATE(1970,1,1)</f>
        <v>42188.467499999999</v>
      </c>
      <c r="R2818">
        <f t="shared" si="132"/>
        <v>142</v>
      </c>
      <c r="S2818">
        <f t="shared" ref="S2818:S2881" si="134">YEAR(Q2818)</f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8316</v>
      </c>
      <c r="P2819" t="s">
        <v>8317</v>
      </c>
      <c r="Q2819" s="10">
        <f t="shared" si="133"/>
        <v>42023.634976851856</v>
      </c>
      <c r="R2819">
        <f t="shared" si="132"/>
        <v>130</v>
      </c>
      <c r="S2819">
        <f t="shared" si="134"/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8316</v>
      </c>
      <c r="P2820" t="s">
        <v>8317</v>
      </c>
      <c r="Q2820" s="10">
        <f t="shared" si="133"/>
        <v>42250.598217592589</v>
      </c>
      <c r="R2820">
        <f t="shared" si="132"/>
        <v>106</v>
      </c>
      <c r="S2820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8316</v>
      </c>
      <c r="P2821" t="s">
        <v>8317</v>
      </c>
      <c r="Q2821" s="10">
        <f t="shared" si="133"/>
        <v>42139.525567129633</v>
      </c>
      <c r="R2821">
        <f t="shared" si="132"/>
        <v>105</v>
      </c>
      <c r="S2821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8316</v>
      </c>
      <c r="P2822" t="s">
        <v>8317</v>
      </c>
      <c r="Q2822" s="10">
        <f t="shared" si="133"/>
        <v>42401.610983796301</v>
      </c>
      <c r="R2822">
        <f t="shared" si="132"/>
        <v>136</v>
      </c>
      <c r="S2822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8316</v>
      </c>
      <c r="P2823" t="s">
        <v>8317</v>
      </c>
      <c r="Q2823" s="10">
        <f t="shared" si="133"/>
        <v>41875.922858796301</v>
      </c>
      <c r="R2823">
        <f t="shared" si="132"/>
        <v>100</v>
      </c>
      <c r="S2823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8316</v>
      </c>
      <c r="P2824" t="s">
        <v>8317</v>
      </c>
      <c r="Q2824" s="10">
        <f t="shared" si="133"/>
        <v>42060.683935185181</v>
      </c>
      <c r="R2824">
        <f t="shared" si="132"/>
        <v>100</v>
      </c>
      <c r="S2824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8316</v>
      </c>
      <c r="P2825" t="s">
        <v>8317</v>
      </c>
      <c r="Q2825" s="10">
        <f t="shared" si="133"/>
        <v>42067.011643518519</v>
      </c>
      <c r="R2825">
        <f t="shared" si="132"/>
        <v>124</v>
      </c>
      <c r="S2825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8316</v>
      </c>
      <c r="P2826" t="s">
        <v>8317</v>
      </c>
      <c r="Q2826" s="10">
        <f t="shared" si="133"/>
        <v>42136.270787037036</v>
      </c>
      <c r="R2826">
        <f t="shared" si="132"/>
        <v>117</v>
      </c>
      <c r="S2826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8316</v>
      </c>
      <c r="P2827" t="s">
        <v>8317</v>
      </c>
      <c r="Q2827" s="10">
        <f t="shared" si="133"/>
        <v>42312.792662037042</v>
      </c>
      <c r="R2827">
        <f t="shared" si="132"/>
        <v>103</v>
      </c>
      <c r="S2827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8316</v>
      </c>
      <c r="P2828" t="s">
        <v>8317</v>
      </c>
      <c r="Q2828" s="10">
        <f t="shared" si="133"/>
        <v>42171.034861111111</v>
      </c>
      <c r="R2828">
        <f t="shared" si="132"/>
        <v>108</v>
      </c>
      <c r="S2828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8316</v>
      </c>
      <c r="P2829" t="s">
        <v>8317</v>
      </c>
      <c r="Q2829" s="10">
        <f t="shared" si="133"/>
        <v>42494.683634259258</v>
      </c>
      <c r="R2829">
        <f t="shared" si="132"/>
        <v>120</v>
      </c>
      <c r="S2829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8316</v>
      </c>
      <c r="P2830" t="s">
        <v>8317</v>
      </c>
      <c r="Q2830" s="10">
        <f t="shared" si="133"/>
        <v>42254.264687499999</v>
      </c>
      <c r="R2830">
        <f t="shared" si="132"/>
        <v>100</v>
      </c>
      <c r="S2830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8316</v>
      </c>
      <c r="P2831" t="s">
        <v>8317</v>
      </c>
      <c r="Q2831" s="10">
        <f t="shared" si="133"/>
        <v>42495.434236111112</v>
      </c>
      <c r="R2831">
        <f t="shared" si="132"/>
        <v>107</v>
      </c>
      <c r="S2831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8316</v>
      </c>
      <c r="P2832" t="s">
        <v>8317</v>
      </c>
      <c r="Q2832" s="10">
        <f t="shared" si="133"/>
        <v>41758.839675925927</v>
      </c>
      <c r="R2832">
        <f t="shared" si="132"/>
        <v>100</v>
      </c>
      <c r="S2832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8316</v>
      </c>
      <c r="P2833" t="s">
        <v>8317</v>
      </c>
      <c r="Q2833" s="10">
        <f t="shared" si="133"/>
        <v>42171.824884259258</v>
      </c>
      <c r="R2833">
        <f t="shared" si="132"/>
        <v>111</v>
      </c>
      <c r="S2833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8316</v>
      </c>
      <c r="P2834" t="s">
        <v>8317</v>
      </c>
      <c r="Q2834" s="10">
        <f t="shared" si="133"/>
        <v>41938.709421296298</v>
      </c>
      <c r="R2834">
        <f t="shared" si="132"/>
        <v>115</v>
      </c>
      <c r="S2834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8316</v>
      </c>
      <c r="P2835" t="s">
        <v>8317</v>
      </c>
      <c r="Q2835" s="10">
        <f t="shared" si="133"/>
        <v>42268.127696759257</v>
      </c>
      <c r="R2835">
        <f t="shared" si="132"/>
        <v>108</v>
      </c>
      <c r="S2835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8316</v>
      </c>
      <c r="P2836" t="s">
        <v>8317</v>
      </c>
      <c r="Q2836" s="10">
        <f t="shared" si="133"/>
        <v>42019.959837962961</v>
      </c>
      <c r="R2836">
        <f t="shared" si="132"/>
        <v>170</v>
      </c>
      <c r="S2836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8316</v>
      </c>
      <c r="P2837" t="s">
        <v>8317</v>
      </c>
      <c r="Q2837" s="10">
        <f t="shared" si="133"/>
        <v>42313.703900462962</v>
      </c>
      <c r="R2837">
        <f t="shared" si="132"/>
        <v>187</v>
      </c>
      <c r="S2837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8316</v>
      </c>
      <c r="P2838" t="s">
        <v>8317</v>
      </c>
      <c r="Q2838" s="10">
        <f t="shared" si="133"/>
        <v>42746.261782407411</v>
      </c>
      <c r="R2838">
        <f t="shared" si="132"/>
        <v>108</v>
      </c>
      <c r="S2838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8316</v>
      </c>
      <c r="P2839" t="s">
        <v>8317</v>
      </c>
      <c r="Q2839" s="10">
        <f t="shared" si="133"/>
        <v>42307.908379629633</v>
      </c>
      <c r="R2839">
        <f t="shared" si="132"/>
        <v>100</v>
      </c>
      <c r="S2839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8316</v>
      </c>
      <c r="P2840" t="s">
        <v>8317</v>
      </c>
      <c r="Q2840" s="10">
        <f t="shared" si="133"/>
        <v>41842.607592592591</v>
      </c>
      <c r="R2840">
        <f t="shared" si="132"/>
        <v>120</v>
      </c>
      <c r="S2840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8316</v>
      </c>
      <c r="P2841" t="s">
        <v>8317</v>
      </c>
      <c r="Q2841" s="10">
        <f t="shared" si="133"/>
        <v>41853.240208333329</v>
      </c>
      <c r="R2841">
        <f t="shared" si="132"/>
        <v>111</v>
      </c>
      <c r="S2841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8316</v>
      </c>
      <c r="P2842" t="s">
        <v>8317</v>
      </c>
      <c r="Q2842" s="10">
        <f t="shared" si="133"/>
        <v>42060.035636574074</v>
      </c>
      <c r="R2842">
        <f t="shared" si="132"/>
        <v>104</v>
      </c>
      <c r="S2842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8316</v>
      </c>
      <c r="P2843" t="s">
        <v>8317</v>
      </c>
      <c r="Q2843" s="10">
        <f t="shared" si="133"/>
        <v>42291.739548611105</v>
      </c>
      <c r="R2843">
        <f t="shared" si="132"/>
        <v>1</v>
      </c>
      <c r="S2843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8316</v>
      </c>
      <c r="P2844" t="s">
        <v>8317</v>
      </c>
      <c r="Q2844" s="10">
        <f t="shared" si="133"/>
        <v>41784.952488425923</v>
      </c>
      <c r="R2844">
        <f t="shared" si="132"/>
        <v>0</v>
      </c>
      <c r="S2844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8316</v>
      </c>
      <c r="P2845" t="s">
        <v>8317</v>
      </c>
      <c r="Q2845" s="10">
        <f t="shared" si="133"/>
        <v>42492.737847222219</v>
      </c>
      <c r="R2845">
        <f t="shared" si="132"/>
        <v>0</v>
      </c>
      <c r="S2845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8316</v>
      </c>
      <c r="P2846" t="s">
        <v>8317</v>
      </c>
      <c r="Q2846" s="10">
        <f t="shared" si="133"/>
        <v>42709.546064814815</v>
      </c>
      <c r="R2846">
        <f t="shared" si="132"/>
        <v>5</v>
      </c>
      <c r="S2846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8316</v>
      </c>
      <c r="P2847" t="s">
        <v>8317</v>
      </c>
      <c r="Q2847" s="10">
        <f t="shared" si="133"/>
        <v>42103.016585648147</v>
      </c>
      <c r="R2847">
        <f t="shared" si="132"/>
        <v>32</v>
      </c>
      <c r="S2847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8316</v>
      </c>
      <c r="P2848" t="s">
        <v>8317</v>
      </c>
      <c r="Q2848" s="10">
        <f t="shared" si="133"/>
        <v>42108.692060185189</v>
      </c>
      <c r="R2848">
        <f t="shared" si="132"/>
        <v>0</v>
      </c>
      <c r="S2848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8316</v>
      </c>
      <c r="P2849" t="s">
        <v>8317</v>
      </c>
      <c r="Q2849" s="10">
        <f t="shared" si="133"/>
        <v>42453.806307870371</v>
      </c>
      <c r="R2849">
        <f t="shared" ref="R2849:R2912" si="135">ROUND(E2849/D2849*100,0)</f>
        <v>0</v>
      </c>
      <c r="S2849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8316</v>
      </c>
      <c r="P2850" t="s">
        <v>8317</v>
      </c>
      <c r="Q2850" s="10">
        <f t="shared" si="133"/>
        <v>42123.648831018523</v>
      </c>
      <c r="R2850">
        <f t="shared" si="135"/>
        <v>0</v>
      </c>
      <c r="S2850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8316</v>
      </c>
      <c r="P2851" t="s">
        <v>8317</v>
      </c>
      <c r="Q2851" s="10">
        <f t="shared" si="133"/>
        <v>42453.428240740745</v>
      </c>
      <c r="R2851">
        <f t="shared" si="135"/>
        <v>1</v>
      </c>
      <c r="S2851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8316</v>
      </c>
      <c r="P2852" t="s">
        <v>8317</v>
      </c>
      <c r="Q2852" s="10">
        <f t="shared" si="133"/>
        <v>41858.007071759261</v>
      </c>
      <c r="R2852">
        <f t="shared" si="135"/>
        <v>4</v>
      </c>
      <c r="S2852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8316</v>
      </c>
      <c r="P2853" t="s">
        <v>8317</v>
      </c>
      <c r="Q2853" s="10">
        <f t="shared" si="133"/>
        <v>42390.002650462964</v>
      </c>
      <c r="R2853">
        <f t="shared" si="135"/>
        <v>0</v>
      </c>
      <c r="S2853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8316</v>
      </c>
      <c r="P2854" t="s">
        <v>8317</v>
      </c>
      <c r="Q2854" s="10">
        <f t="shared" si="133"/>
        <v>41781.045173611114</v>
      </c>
      <c r="R2854">
        <f t="shared" si="135"/>
        <v>2</v>
      </c>
      <c r="S2854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8316</v>
      </c>
      <c r="P2855" t="s">
        <v>8317</v>
      </c>
      <c r="Q2855" s="10">
        <f t="shared" si="133"/>
        <v>41836.190937499996</v>
      </c>
      <c r="R2855">
        <f t="shared" si="135"/>
        <v>0</v>
      </c>
      <c r="S2855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8316</v>
      </c>
      <c r="P2856" t="s">
        <v>8317</v>
      </c>
      <c r="Q2856" s="10">
        <f t="shared" si="133"/>
        <v>42111.71665509259</v>
      </c>
      <c r="R2856">
        <f t="shared" si="135"/>
        <v>42</v>
      </c>
      <c r="S2856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8316</v>
      </c>
      <c r="P2857" t="s">
        <v>8317</v>
      </c>
      <c r="Q2857" s="10">
        <f t="shared" si="133"/>
        <v>42370.007766203707</v>
      </c>
      <c r="R2857">
        <f t="shared" si="135"/>
        <v>50</v>
      </c>
      <c r="S2857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8316</v>
      </c>
      <c r="P2858" t="s">
        <v>8317</v>
      </c>
      <c r="Q2858" s="10">
        <f t="shared" si="133"/>
        <v>42165.037581018521</v>
      </c>
      <c r="R2858">
        <f t="shared" si="135"/>
        <v>5</v>
      </c>
      <c r="S2858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8316</v>
      </c>
      <c r="P2859" t="s">
        <v>8317</v>
      </c>
      <c r="Q2859" s="10">
        <f t="shared" si="133"/>
        <v>42726.920081018514</v>
      </c>
      <c r="R2859">
        <f t="shared" si="135"/>
        <v>20</v>
      </c>
      <c r="S2859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8316</v>
      </c>
      <c r="P2860" t="s">
        <v>8317</v>
      </c>
      <c r="Q2860" s="10">
        <f t="shared" si="133"/>
        <v>41954.545081018514</v>
      </c>
      <c r="R2860">
        <f t="shared" si="135"/>
        <v>0</v>
      </c>
      <c r="S2860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8316</v>
      </c>
      <c r="P2861" t="s">
        <v>8317</v>
      </c>
      <c r="Q2861" s="10">
        <f t="shared" si="133"/>
        <v>42233.362314814818</v>
      </c>
      <c r="R2861">
        <f t="shared" si="135"/>
        <v>2</v>
      </c>
      <c r="S2861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8316</v>
      </c>
      <c r="P2862" t="s">
        <v>8317</v>
      </c>
      <c r="Q2862" s="10">
        <f t="shared" si="133"/>
        <v>42480.800648148142</v>
      </c>
      <c r="R2862">
        <f t="shared" si="135"/>
        <v>7</v>
      </c>
      <c r="S2862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8316</v>
      </c>
      <c r="P2863" t="s">
        <v>8317</v>
      </c>
      <c r="Q2863" s="10">
        <f t="shared" si="133"/>
        <v>42257.590833333335</v>
      </c>
      <c r="R2863">
        <f t="shared" si="135"/>
        <v>32</v>
      </c>
      <c r="S2863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8316</v>
      </c>
      <c r="P2864" t="s">
        <v>8317</v>
      </c>
      <c r="Q2864" s="10">
        <f t="shared" si="133"/>
        <v>41784.789687500001</v>
      </c>
      <c r="R2864">
        <f t="shared" si="135"/>
        <v>0</v>
      </c>
      <c r="S2864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8316</v>
      </c>
      <c r="P2865" t="s">
        <v>8317</v>
      </c>
      <c r="Q2865" s="10">
        <f t="shared" si="133"/>
        <v>41831.675034722226</v>
      </c>
      <c r="R2865">
        <f t="shared" si="135"/>
        <v>0</v>
      </c>
      <c r="S2865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8316</v>
      </c>
      <c r="P2866" t="s">
        <v>8317</v>
      </c>
      <c r="Q2866" s="10">
        <f t="shared" si="133"/>
        <v>42172.613506944443</v>
      </c>
      <c r="R2866">
        <f t="shared" si="135"/>
        <v>2</v>
      </c>
      <c r="S2866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8316</v>
      </c>
      <c r="P2867" t="s">
        <v>8317</v>
      </c>
      <c r="Q2867" s="10">
        <f t="shared" si="133"/>
        <v>41950.114108796297</v>
      </c>
      <c r="R2867">
        <f t="shared" si="135"/>
        <v>0</v>
      </c>
      <c r="S2867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8316</v>
      </c>
      <c r="P2868" t="s">
        <v>8317</v>
      </c>
      <c r="Q2868" s="10">
        <f t="shared" si="133"/>
        <v>42627.955104166671</v>
      </c>
      <c r="R2868">
        <f t="shared" si="135"/>
        <v>1</v>
      </c>
      <c r="S2868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8316</v>
      </c>
      <c r="P2869" t="s">
        <v>8317</v>
      </c>
      <c r="Q2869" s="10">
        <f t="shared" si="133"/>
        <v>42531.195277777777</v>
      </c>
      <c r="R2869">
        <f t="shared" si="135"/>
        <v>20</v>
      </c>
      <c r="S2869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8316</v>
      </c>
      <c r="P2870" t="s">
        <v>8317</v>
      </c>
      <c r="Q2870" s="10">
        <f t="shared" si="133"/>
        <v>42618.827013888891</v>
      </c>
      <c r="R2870">
        <f t="shared" si="135"/>
        <v>42</v>
      </c>
      <c r="S2870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8316</v>
      </c>
      <c r="P2871" t="s">
        <v>8317</v>
      </c>
      <c r="Q2871" s="10">
        <f t="shared" si="133"/>
        <v>42540.593530092592</v>
      </c>
      <c r="R2871">
        <f t="shared" si="135"/>
        <v>1</v>
      </c>
      <c r="S2871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8316</v>
      </c>
      <c r="P2872" t="s">
        <v>8317</v>
      </c>
      <c r="Q2872" s="10">
        <f t="shared" si="133"/>
        <v>41746.189409722225</v>
      </c>
      <c r="R2872">
        <f t="shared" si="135"/>
        <v>15</v>
      </c>
      <c r="S2872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8316</v>
      </c>
      <c r="P2873" t="s">
        <v>8317</v>
      </c>
      <c r="Q2873" s="10">
        <f t="shared" si="133"/>
        <v>41974.738576388889</v>
      </c>
      <c r="R2873">
        <f t="shared" si="135"/>
        <v>5</v>
      </c>
      <c r="S2873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8316</v>
      </c>
      <c r="P2874" t="s">
        <v>8317</v>
      </c>
      <c r="Q2874" s="10">
        <f t="shared" si="133"/>
        <v>42115.11618055556</v>
      </c>
      <c r="R2874">
        <f t="shared" si="135"/>
        <v>0</v>
      </c>
      <c r="S2874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8316</v>
      </c>
      <c r="P2875" t="s">
        <v>8317</v>
      </c>
      <c r="Q2875" s="10">
        <f t="shared" si="133"/>
        <v>42002.817488425921</v>
      </c>
      <c r="R2875">
        <f t="shared" si="135"/>
        <v>38</v>
      </c>
      <c r="S2875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8316</v>
      </c>
      <c r="P2876" t="s">
        <v>8317</v>
      </c>
      <c r="Q2876" s="10">
        <f t="shared" si="133"/>
        <v>42722.84474537037</v>
      </c>
      <c r="R2876">
        <f t="shared" si="135"/>
        <v>5</v>
      </c>
      <c r="S2876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8316</v>
      </c>
      <c r="P2877" t="s">
        <v>8317</v>
      </c>
      <c r="Q2877" s="10">
        <f t="shared" si="133"/>
        <v>42465.128391203703</v>
      </c>
      <c r="R2877">
        <f t="shared" si="135"/>
        <v>0</v>
      </c>
      <c r="S2877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8316</v>
      </c>
      <c r="P2878" t="s">
        <v>8317</v>
      </c>
      <c r="Q2878" s="10">
        <f t="shared" si="133"/>
        <v>42171.743969907402</v>
      </c>
      <c r="R2878">
        <f t="shared" si="135"/>
        <v>0</v>
      </c>
      <c r="S2878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8316</v>
      </c>
      <c r="P2879" t="s">
        <v>8317</v>
      </c>
      <c r="Q2879" s="10">
        <f t="shared" si="133"/>
        <v>42672.955138888887</v>
      </c>
      <c r="R2879">
        <f t="shared" si="135"/>
        <v>11</v>
      </c>
      <c r="S2879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8316</v>
      </c>
      <c r="P2880" t="s">
        <v>8317</v>
      </c>
      <c r="Q2880" s="10">
        <f t="shared" si="133"/>
        <v>42128.615682870368</v>
      </c>
      <c r="R2880">
        <f t="shared" si="135"/>
        <v>2</v>
      </c>
      <c r="S2880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8316</v>
      </c>
      <c r="P2881" t="s">
        <v>8317</v>
      </c>
      <c r="Q2881" s="10">
        <f t="shared" si="133"/>
        <v>42359.725243055553</v>
      </c>
      <c r="R2881">
        <f t="shared" si="135"/>
        <v>0</v>
      </c>
      <c r="S2881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8316</v>
      </c>
      <c r="P2882" t="s">
        <v>8317</v>
      </c>
      <c r="Q2882" s="10">
        <f t="shared" ref="Q2882:Q2945" si="136">(((J2882/60)/60)/24)+DATE(1970,1,1)</f>
        <v>42192.905694444446</v>
      </c>
      <c r="R2882">
        <f t="shared" si="135"/>
        <v>23</v>
      </c>
      <c r="S2882">
        <f t="shared" ref="S2882:S2945" si="137">YEAR(Q2882)</f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8316</v>
      </c>
      <c r="P2883" t="s">
        <v>8317</v>
      </c>
      <c r="Q2883" s="10">
        <f t="shared" si="136"/>
        <v>41916.597638888888</v>
      </c>
      <c r="R2883">
        <f t="shared" si="135"/>
        <v>0</v>
      </c>
      <c r="S2883">
        <f t="shared" si="137"/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8316</v>
      </c>
      <c r="P2884" t="s">
        <v>8317</v>
      </c>
      <c r="Q2884" s="10">
        <f t="shared" si="136"/>
        <v>42461.596273148149</v>
      </c>
      <c r="R2884">
        <f t="shared" si="135"/>
        <v>34</v>
      </c>
      <c r="S2884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8316</v>
      </c>
      <c r="P2885" t="s">
        <v>8317</v>
      </c>
      <c r="Q2885" s="10">
        <f t="shared" si="136"/>
        <v>42370.90320601852</v>
      </c>
      <c r="R2885">
        <f t="shared" si="135"/>
        <v>19</v>
      </c>
      <c r="S2885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8316</v>
      </c>
      <c r="P2886" t="s">
        <v>8317</v>
      </c>
      <c r="Q2886" s="10">
        <f t="shared" si="136"/>
        <v>41948.727256944447</v>
      </c>
      <c r="R2886">
        <f t="shared" si="135"/>
        <v>0</v>
      </c>
      <c r="S2886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8316</v>
      </c>
      <c r="P2887" t="s">
        <v>8317</v>
      </c>
      <c r="Q2887" s="10">
        <f t="shared" si="136"/>
        <v>42047.07640046296</v>
      </c>
      <c r="R2887">
        <f t="shared" si="135"/>
        <v>33</v>
      </c>
      <c r="S2887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8316</v>
      </c>
      <c r="P2888" t="s">
        <v>8317</v>
      </c>
      <c r="Q2888" s="10">
        <f t="shared" si="136"/>
        <v>42261.632916666669</v>
      </c>
      <c r="R2888">
        <f t="shared" si="135"/>
        <v>5</v>
      </c>
      <c r="S2888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8316</v>
      </c>
      <c r="P2889" t="s">
        <v>8317</v>
      </c>
      <c r="Q2889" s="10">
        <f t="shared" si="136"/>
        <v>41985.427361111113</v>
      </c>
      <c r="R2889">
        <f t="shared" si="135"/>
        <v>0</v>
      </c>
      <c r="S2889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8316</v>
      </c>
      <c r="P2890" t="s">
        <v>8317</v>
      </c>
      <c r="Q2890" s="10">
        <f t="shared" si="136"/>
        <v>41922.535185185188</v>
      </c>
      <c r="R2890">
        <f t="shared" si="135"/>
        <v>0</v>
      </c>
      <c r="S2890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8316</v>
      </c>
      <c r="P2891" t="s">
        <v>8317</v>
      </c>
      <c r="Q2891" s="10">
        <f t="shared" si="136"/>
        <v>41850.863252314812</v>
      </c>
      <c r="R2891">
        <f t="shared" si="135"/>
        <v>38</v>
      </c>
      <c r="S2891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8316</v>
      </c>
      <c r="P2892" t="s">
        <v>8317</v>
      </c>
      <c r="Q2892" s="10">
        <f t="shared" si="136"/>
        <v>41831.742962962962</v>
      </c>
      <c r="R2892">
        <f t="shared" si="135"/>
        <v>1</v>
      </c>
      <c r="S2892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8316</v>
      </c>
      <c r="P2893" t="s">
        <v>8317</v>
      </c>
      <c r="Q2893" s="10">
        <f t="shared" si="136"/>
        <v>42415.883425925931</v>
      </c>
      <c r="R2893">
        <f t="shared" si="135"/>
        <v>3</v>
      </c>
      <c r="S2893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8316</v>
      </c>
      <c r="P2894" t="s">
        <v>8317</v>
      </c>
      <c r="Q2894" s="10">
        <f t="shared" si="136"/>
        <v>41869.714166666665</v>
      </c>
      <c r="R2894">
        <f t="shared" si="135"/>
        <v>9</v>
      </c>
      <c r="S2894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8316</v>
      </c>
      <c r="P2895" t="s">
        <v>8317</v>
      </c>
      <c r="Q2895" s="10">
        <f t="shared" si="136"/>
        <v>41953.773090277777</v>
      </c>
      <c r="R2895">
        <f t="shared" si="135"/>
        <v>1</v>
      </c>
      <c r="S2895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8316</v>
      </c>
      <c r="P2896" t="s">
        <v>8317</v>
      </c>
      <c r="Q2896" s="10">
        <f t="shared" si="136"/>
        <v>42037.986284722225</v>
      </c>
      <c r="R2896">
        <f t="shared" si="135"/>
        <v>0</v>
      </c>
      <c r="S2896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8316</v>
      </c>
      <c r="P2897" t="s">
        <v>8317</v>
      </c>
      <c r="Q2897" s="10">
        <f t="shared" si="136"/>
        <v>41811.555462962962</v>
      </c>
      <c r="R2897">
        <f t="shared" si="135"/>
        <v>5</v>
      </c>
      <c r="S2897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8316</v>
      </c>
      <c r="P2898" t="s">
        <v>8317</v>
      </c>
      <c r="Q2898" s="10">
        <f t="shared" si="136"/>
        <v>42701.908807870372</v>
      </c>
      <c r="R2898">
        <f t="shared" si="135"/>
        <v>21</v>
      </c>
      <c r="S2898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8316</v>
      </c>
      <c r="P2899" t="s">
        <v>8317</v>
      </c>
      <c r="Q2899" s="10">
        <f t="shared" si="136"/>
        <v>42258.646504629629</v>
      </c>
      <c r="R2899">
        <f t="shared" si="135"/>
        <v>5</v>
      </c>
      <c r="S2899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8316</v>
      </c>
      <c r="P2900" t="s">
        <v>8317</v>
      </c>
      <c r="Q2900" s="10">
        <f t="shared" si="136"/>
        <v>42278.664965277778</v>
      </c>
      <c r="R2900">
        <f t="shared" si="135"/>
        <v>4</v>
      </c>
      <c r="S2900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8316</v>
      </c>
      <c r="P2901" t="s">
        <v>8317</v>
      </c>
      <c r="Q2901" s="10">
        <f t="shared" si="136"/>
        <v>42515.078217592592</v>
      </c>
      <c r="R2901">
        <f t="shared" si="135"/>
        <v>0</v>
      </c>
      <c r="S2901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8316</v>
      </c>
      <c r="P2902" t="s">
        <v>8317</v>
      </c>
      <c r="Q2902" s="10">
        <f t="shared" si="136"/>
        <v>41830.234166666669</v>
      </c>
      <c r="R2902">
        <f t="shared" si="135"/>
        <v>62</v>
      </c>
      <c r="S2902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8316</v>
      </c>
      <c r="P2903" t="s">
        <v>8317</v>
      </c>
      <c r="Q2903" s="10">
        <f t="shared" si="136"/>
        <v>41982.904386574075</v>
      </c>
      <c r="R2903">
        <f t="shared" si="135"/>
        <v>1</v>
      </c>
      <c r="S2903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8316</v>
      </c>
      <c r="P2904" t="s">
        <v>8317</v>
      </c>
      <c r="Q2904" s="10">
        <f t="shared" si="136"/>
        <v>42210.439768518518</v>
      </c>
      <c r="R2904">
        <f t="shared" si="135"/>
        <v>0</v>
      </c>
      <c r="S2904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8316</v>
      </c>
      <c r="P2905" t="s">
        <v>8317</v>
      </c>
      <c r="Q2905" s="10">
        <f t="shared" si="136"/>
        <v>42196.166874999995</v>
      </c>
      <c r="R2905">
        <f t="shared" si="135"/>
        <v>1</v>
      </c>
      <c r="S2905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8316</v>
      </c>
      <c r="P2906" t="s">
        <v>8317</v>
      </c>
      <c r="Q2906" s="10">
        <f t="shared" si="136"/>
        <v>41940.967951388891</v>
      </c>
      <c r="R2906">
        <f t="shared" si="135"/>
        <v>5</v>
      </c>
      <c r="S2906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8316</v>
      </c>
      <c r="P2907" t="s">
        <v>8317</v>
      </c>
      <c r="Q2907" s="10">
        <f t="shared" si="136"/>
        <v>42606.056863425925</v>
      </c>
      <c r="R2907">
        <f t="shared" si="135"/>
        <v>18</v>
      </c>
      <c r="S2907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8316</v>
      </c>
      <c r="P2908" t="s">
        <v>8317</v>
      </c>
      <c r="Q2908" s="10">
        <f t="shared" si="136"/>
        <v>42199.648912037039</v>
      </c>
      <c r="R2908">
        <f t="shared" si="135"/>
        <v>9</v>
      </c>
      <c r="S2908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8316</v>
      </c>
      <c r="P2909" t="s">
        <v>8317</v>
      </c>
      <c r="Q2909" s="10">
        <f t="shared" si="136"/>
        <v>42444.877743055549</v>
      </c>
      <c r="R2909">
        <f t="shared" si="135"/>
        <v>0</v>
      </c>
      <c r="S2909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8316</v>
      </c>
      <c r="P2910" t="s">
        <v>8317</v>
      </c>
      <c r="Q2910" s="10">
        <f t="shared" si="136"/>
        <v>42499.731701388882</v>
      </c>
      <c r="R2910">
        <f t="shared" si="135"/>
        <v>3</v>
      </c>
      <c r="S2910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8316</v>
      </c>
      <c r="P2911" t="s">
        <v>8317</v>
      </c>
      <c r="Q2911" s="10">
        <f t="shared" si="136"/>
        <v>41929.266215277778</v>
      </c>
      <c r="R2911">
        <f t="shared" si="135"/>
        <v>0</v>
      </c>
      <c r="S2911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8316</v>
      </c>
      <c r="P2912" t="s">
        <v>8317</v>
      </c>
      <c r="Q2912" s="10">
        <f t="shared" si="136"/>
        <v>42107.841284722221</v>
      </c>
      <c r="R2912">
        <f t="shared" si="135"/>
        <v>0</v>
      </c>
      <c r="S2912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8316</v>
      </c>
      <c r="P2913" t="s">
        <v>8317</v>
      </c>
      <c r="Q2913" s="10">
        <f t="shared" si="136"/>
        <v>42142.768819444449</v>
      </c>
      <c r="R2913">
        <f t="shared" ref="R2913:R2976" si="138">ROUND(E2913/D2913*100,0)</f>
        <v>37</v>
      </c>
      <c r="S2913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8316</v>
      </c>
      <c r="P2914" t="s">
        <v>8317</v>
      </c>
      <c r="Q2914" s="10">
        <f t="shared" si="136"/>
        <v>42354.131643518514</v>
      </c>
      <c r="R2914">
        <f t="shared" si="138"/>
        <v>14</v>
      </c>
      <c r="S2914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8316</v>
      </c>
      <c r="P2915" t="s">
        <v>8317</v>
      </c>
      <c r="Q2915" s="10">
        <f t="shared" si="136"/>
        <v>41828.922905092593</v>
      </c>
      <c r="R2915">
        <f t="shared" si="138"/>
        <v>0</v>
      </c>
      <c r="S2915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8316</v>
      </c>
      <c r="P2916" t="s">
        <v>8317</v>
      </c>
      <c r="Q2916" s="10">
        <f t="shared" si="136"/>
        <v>42017.907337962963</v>
      </c>
      <c r="R2916">
        <f t="shared" si="138"/>
        <v>0</v>
      </c>
      <c r="S2916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8316</v>
      </c>
      <c r="P2917" t="s">
        <v>8317</v>
      </c>
      <c r="Q2917" s="10">
        <f t="shared" si="136"/>
        <v>42415.398032407407</v>
      </c>
      <c r="R2917">
        <f t="shared" si="138"/>
        <v>61</v>
      </c>
      <c r="S2917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8316</v>
      </c>
      <c r="P2918" t="s">
        <v>8317</v>
      </c>
      <c r="Q2918" s="10">
        <f t="shared" si="136"/>
        <v>41755.476724537039</v>
      </c>
      <c r="R2918">
        <f t="shared" si="138"/>
        <v>8</v>
      </c>
      <c r="S2918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8316</v>
      </c>
      <c r="P2919" t="s">
        <v>8317</v>
      </c>
      <c r="Q2919" s="10">
        <f t="shared" si="136"/>
        <v>42245.234340277777</v>
      </c>
      <c r="R2919">
        <f t="shared" si="138"/>
        <v>22</v>
      </c>
      <c r="S2919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8316</v>
      </c>
      <c r="P2920" t="s">
        <v>8317</v>
      </c>
      <c r="Q2920" s="10">
        <f t="shared" si="136"/>
        <v>42278.629710648151</v>
      </c>
      <c r="R2920">
        <f t="shared" si="138"/>
        <v>27</v>
      </c>
      <c r="S2920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8316</v>
      </c>
      <c r="P2921" t="s">
        <v>8317</v>
      </c>
      <c r="Q2921" s="10">
        <f t="shared" si="136"/>
        <v>41826.61954861111</v>
      </c>
      <c r="R2921">
        <f t="shared" si="138"/>
        <v>9</v>
      </c>
      <c r="S2921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8316</v>
      </c>
      <c r="P2922" t="s">
        <v>8317</v>
      </c>
      <c r="Q2922" s="10">
        <f t="shared" si="136"/>
        <v>42058.792476851857</v>
      </c>
      <c r="R2922">
        <f t="shared" si="138"/>
        <v>27</v>
      </c>
      <c r="S2922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8316</v>
      </c>
      <c r="P2923" t="s">
        <v>8358</v>
      </c>
      <c r="Q2923" s="10">
        <f t="shared" si="136"/>
        <v>41877.886620370373</v>
      </c>
      <c r="R2923">
        <f t="shared" si="138"/>
        <v>129</v>
      </c>
      <c r="S2923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8316</v>
      </c>
      <c r="P2924" t="s">
        <v>8358</v>
      </c>
      <c r="Q2924" s="10">
        <f t="shared" si="136"/>
        <v>42097.874155092592</v>
      </c>
      <c r="R2924">
        <f t="shared" si="138"/>
        <v>100</v>
      </c>
      <c r="S2924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8316</v>
      </c>
      <c r="P2925" t="s">
        <v>8358</v>
      </c>
      <c r="Q2925" s="10">
        <f t="shared" si="136"/>
        <v>42013.15253472222</v>
      </c>
      <c r="R2925">
        <f t="shared" si="138"/>
        <v>100</v>
      </c>
      <c r="S2925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8316</v>
      </c>
      <c r="P2926" t="s">
        <v>8358</v>
      </c>
      <c r="Q2926" s="10">
        <f t="shared" si="136"/>
        <v>42103.556828703702</v>
      </c>
      <c r="R2926">
        <f t="shared" si="138"/>
        <v>103</v>
      </c>
      <c r="S2926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8316</v>
      </c>
      <c r="P2927" t="s">
        <v>8358</v>
      </c>
      <c r="Q2927" s="10">
        <f t="shared" si="136"/>
        <v>41863.584120370368</v>
      </c>
      <c r="R2927">
        <f t="shared" si="138"/>
        <v>102</v>
      </c>
      <c r="S2927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8316</v>
      </c>
      <c r="P2928" t="s">
        <v>8358</v>
      </c>
      <c r="Q2928" s="10">
        <f t="shared" si="136"/>
        <v>42044.765960648147</v>
      </c>
      <c r="R2928">
        <f t="shared" si="138"/>
        <v>125</v>
      </c>
      <c r="S2928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8316</v>
      </c>
      <c r="P2929" t="s">
        <v>8358</v>
      </c>
      <c r="Q2929" s="10">
        <f t="shared" si="136"/>
        <v>41806.669317129628</v>
      </c>
      <c r="R2929">
        <f t="shared" si="138"/>
        <v>131</v>
      </c>
      <c r="S2929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8316</v>
      </c>
      <c r="P2930" t="s">
        <v>8358</v>
      </c>
      <c r="Q2930" s="10">
        <f t="shared" si="136"/>
        <v>42403.998217592598</v>
      </c>
      <c r="R2930">
        <f t="shared" si="138"/>
        <v>100</v>
      </c>
      <c r="S2930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8316</v>
      </c>
      <c r="P2931" t="s">
        <v>8358</v>
      </c>
      <c r="Q2931" s="10">
        <f t="shared" si="136"/>
        <v>41754.564328703702</v>
      </c>
      <c r="R2931">
        <f t="shared" si="138"/>
        <v>102</v>
      </c>
      <c r="S2931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8316</v>
      </c>
      <c r="P2932" t="s">
        <v>8358</v>
      </c>
      <c r="Q2932" s="10">
        <f t="shared" si="136"/>
        <v>42101.584074074075</v>
      </c>
      <c r="R2932">
        <f t="shared" si="138"/>
        <v>101</v>
      </c>
      <c r="S2932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8316</v>
      </c>
      <c r="P2933" t="s">
        <v>8358</v>
      </c>
      <c r="Q2933" s="10">
        <f t="shared" si="136"/>
        <v>41872.291238425925</v>
      </c>
      <c r="R2933">
        <f t="shared" si="138"/>
        <v>106</v>
      </c>
      <c r="S2933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8316</v>
      </c>
      <c r="P2934" t="s">
        <v>8358</v>
      </c>
      <c r="Q2934" s="10">
        <f t="shared" si="136"/>
        <v>42025.164780092593</v>
      </c>
      <c r="R2934">
        <f t="shared" si="138"/>
        <v>105</v>
      </c>
      <c r="S2934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8316</v>
      </c>
      <c r="P2935" t="s">
        <v>8358</v>
      </c>
      <c r="Q2935" s="10">
        <f t="shared" si="136"/>
        <v>42495.956631944442</v>
      </c>
      <c r="R2935">
        <f t="shared" si="138"/>
        <v>103</v>
      </c>
      <c r="S2935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8316</v>
      </c>
      <c r="P2936" t="s">
        <v>8358</v>
      </c>
      <c r="Q2936" s="10">
        <f t="shared" si="136"/>
        <v>41775.636157407411</v>
      </c>
      <c r="R2936">
        <f t="shared" si="138"/>
        <v>108</v>
      </c>
      <c r="S2936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8316</v>
      </c>
      <c r="P2937" t="s">
        <v>8358</v>
      </c>
      <c r="Q2937" s="10">
        <f t="shared" si="136"/>
        <v>42553.583425925928</v>
      </c>
      <c r="R2937">
        <f t="shared" si="138"/>
        <v>101</v>
      </c>
      <c r="S2937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8316</v>
      </c>
      <c r="P2938" t="s">
        <v>8358</v>
      </c>
      <c r="Q2938" s="10">
        <f t="shared" si="136"/>
        <v>41912.650729166664</v>
      </c>
      <c r="R2938">
        <f t="shared" si="138"/>
        <v>128</v>
      </c>
      <c r="S2938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8316</v>
      </c>
      <c r="P2939" t="s">
        <v>8358</v>
      </c>
      <c r="Q2939" s="10">
        <f t="shared" si="136"/>
        <v>41803.457326388889</v>
      </c>
      <c r="R2939">
        <f t="shared" si="138"/>
        <v>133</v>
      </c>
      <c r="S2939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8316</v>
      </c>
      <c r="P2940" t="s">
        <v>8358</v>
      </c>
      <c r="Q2940" s="10">
        <f t="shared" si="136"/>
        <v>42004.703865740739</v>
      </c>
      <c r="R2940">
        <f t="shared" si="138"/>
        <v>101</v>
      </c>
      <c r="S2940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8316</v>
      </c>
      <c r="P2941" t="s">
        <v>8358</v>
      </c>
      <c r="Q2941" s="10">
        <f t="shared" si="136"/>
        <v>41845.809166666666</v>
      </c>
      <c r="R2941">
        <f t="shared" si="138"/>
        <v>103</v>
      </c>
      <c r="S2941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8316</v>
      </c>
      <c r="P2942" t="s">
        <v>8358</v>
      </c>
      <c r="Q2942" s="10">
        <f t="shared" si="136"/>
        <v>41982.773356481484</v>
      </c>
      <c r="R2942">
        <f t="shared" si="138"/>
        <v>107</v>
      </c>
      <c r="S2942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8316</v>
      </c>
      <c r="P2943" t="s">
        <v>8356</v>
      </c>
      <c r="Q2943" s="10">
        <f t="shared" si="136"/>
        <v>42034.960127314815</v>
      </c>
      <c r="R2943">
        <f t="shared" si="138"/>
        <v>0</v>
      </c>
      <c r="S2943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8316</v>
      </c>
      <c r="P2944" t="s">
        <v>8356</v>
      </c>
      <c r="Q2944" s="10">
        <f t="shared" si="136"/>
        <v>42334.803923611107</v>
      </c>
      <c r="R2944">
        <f t="shared" si="138"/>
        <v>20</v>
      </c>
      <c r="S2944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8316</v>
      </c>
      <c r="P2945" t="s">
        <v>8356</v>
      </c>
      <c r="Q2945" s="10">
        <f t="shared" si="136"/>
        <v>42077.129398148143</v>
      </c>
      <c r="R2945">
        <f t="shared" si="138"/>
        <v>0</v>
      </c>
      <c r="S2945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8316</v>
      </c>
      <c r="P2946" t="s">
        <v>8356</v>
      </c>
      <c r="Q2946" s="10">
        <f t="shared" ref="Q2946:Q3009" si="139">(((J2946/60)/60)/24)+DATE(1970,1,1)</f>
        <v>42132.9143287037</v>
      </c>
      <c r="R2946">
        <f t="shared" si="138"/>
        <v>1</v>
      </c>
      <c r="S2946">
        <f t="shared" ref="S2946:S3009" si="140">YEAR(Q2946)</f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8316</v>
      </c>
      <c r="P2947" t="s">
        <v>8356</v>
      </c>
      <c r="Q2947" s="10">
        <f t="shared" si="139"/>
        <v>42118.139583333337</v>
      </c>
      <c r="R2947">
        <f t="shared" si="138"/>
        <v>0</v>
      </c>
      <c r="S2947">
        <f t="shared" si="140"/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8316</v>
      </c>
      <c r="P2948" t="s">
        <v>8356</v>
      </c>
      <c r="Q2948" s="10">
        <f t="shared" si="139"/>
        <v>42567.531157407408</v>
      </c>
      <c r="R2948">
        <f t="shared" si="138"/>
        <v>0</v>
      </c>
      <c r="S2948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8316</v>
      </c>
      <c r="P2949" t="s">
        <v>8356</v>
      </c>
      <c r="Q2949" s="10">
        <f t="shared" si="139"/>
        <v>42649.562118055561</v>
      </c>
      <c r="R2949">
        <f t="shared" si="138"/>
        <v>4</v>
      </c>
      <c r="S2949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8316</v>
      </c>
      <c r="P2950" t="s">
        <v>8356</v>
      </c>
      <c r="Q2950" s="10">
        <f t="shared" si="139"/>
        <v>42097.649224537032</v>
      </c>
      <c r="R2950">
        <f t="shared" si="138"/>
        <v>0</v>
      </c>
      <c r="S2950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8316</v>
      </c>
      <c r="P2951" t="s">
        <v>8356</v>
      </c>
      <c r="Q2951" s="10">
        <f t="shared" si="139"/>
        <v>42297.823113425926</v>
      </c>
      <c r="R2951">
        <f t="shared" si="138"/>
        <v>3</v>
      </c>
      <c r="S2951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8316</v>
      </c>
      <c r="P2952" t="s">
        <v>8356</v>
      </c>
      <c r="Q2952" s="10">
        <f t="shared" si="139"/>
        <v>42362.36518518519</v>
      </c>
      <c r="R2952">
        <f t="shared" si="138"/>
        <v>0</v>
      </c>
      <c r="S2952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8316</v>
      </c>
      <c r="P2953" t="s">
        <v>8356</v>
      </c>
      <c r="Q2953" s="10">
        <f t="shared" si="139"/>
        <v>41872.802928240737</v>
      </c>
      <c r="R2953">
        <f t="shared" si="138"/>
        <v>2</v>
      </c>
      <c r="S2953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8316</v>
      </c>
      <c r="P2954" t="s">
        <v>8356</v>
      </c>
      <c r="Q2954" s="10">
        <f t="shared" si="139"/>
        <v>42628.690266203703</v>
      </c>
      <c r="R2954">
        <f t="shared" si="138"/>
        <v>8</v>
      </c>
      <c r="S2954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8316</v>
      </c>
      <c r="P2955" t="s">
        <v>8356</v>
      </c>
      <c r="Q2955" s="10">
        <f t="shared" si="139"/>
        <v>42255.791909722218</v>
      </c>
      <c r="R2955">
        <f t="shared" si="138"/>
        <v>0</v>
      </c>
      <c r="S2955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8316</v>
      </c>
      <c r="P2956" t="s">
        <v>8356</v>
      </c>
      <c r="Q2956" s="10">
        <f t="shared" si="139"/>
        <v>42790.583368055552</v>
      </c>
      <c r="R2956">
        <f t="shared" si="138"/>
        <v>0</v>
      </c>
      <c r="S2956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8316</v>
      </c>
      <c r="P2957" t="s">
        <v>8356</v>
      </c>
      <c r="Q2957" s="10">
        <f t="shared" si="139"/>
        <v>42141.741307870368</v>
      </c>
      <c r="R2957">
        <f t="shared" si="138"/>
        <v>60</v>
      </c>
      <c r="S2957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8316</v>
      </c>
      <c r="P2958" t="s">
        <v>8356</v>
      </c>
      <c r="Q2958" s="10">
        <f t="shared" si="139"/>
        <v>42464.958912037036</v>
      </c>
      <c r="R2958">
        <f t="shared" si="138"/>
        <v>17</v>
      </c>
      <c r="S2958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8316</v>
      </c>
      <c r="P2959" t="s">
        <v>8356</v>
      </c>
      <c r="Q2959" s="10">
        <f t="shared" si="139"/>
        <v>42031.011249999996</v>
      </c>
      <c r="R2959">
        <f t="shared" si="138"/>
        <v>2</v>
      </c>
      <c r="S2959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8316</v>
      </c>
      <c r="P2960" t="s">
        <v>8356</v>
      </c>
      <c r="Q2960" s="10">
        <f t="shared" si="139"/>
        <v>42438.779131944444</v>
      </c>
      <c r="R2960">
        <f t="shared" si="138"/>
        <v>0</v>
      </c>
      <c r="S2960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8316</v>
      </c>
      <c r="P2961" t="s">
        <v>8356</v>
      </c>
      <c r="Q2961" s="10">
        <f t="shared" si="139"/>
        <v>42498.008391203708</v>
      </c>
      <c r="R2961">
        <f t="shared" si="138"/>
        <v>0</v>
      </c>
      <c r="S2961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8316</v>
      </c>
      <c r="P2962" t="s">
        <v>8356</v>
      </c>
      <c r="Q2962" s="10">
        <f t="shared" si="139"/>
        <v>41863.757210648146</v>
      </c>
      <c r="R2962">
        <f t="shared" si="138"/>
        <v>0</v>
      </c>
      <c r="S2962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8316</v>
      </c>
      <c r="P2963" t="s">
        <v>8317</v>
      </c>
      <c r="Q2963" s="10">
        <f t="shared" si="139"/>
        <v>42061.212488425925</v>
      </c>
      <c r="R2963">
        <f t="shared" si="138"/>
        <v>110</v>
      </c>
      <c r="S2963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8316</v>
      </c>
      <c r="P2964" t="s">
        <v>8317</v>
      </c>
      <c r="Q2964" s="10">
        <f t="shared" si="139"/>
        <v>42036.24428240741</v>
      </c>
      <c r="R2964">
        <f t="shared" si="138"/>
        <v>122</v>
      </c>
      <c r="S2964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8316</v>
      </c>
      <c r="P2965" t="s">
        <v>8317</v>
      </c>
      <c r="Q2965" s="10">
        <f t="shared" si="139"/>
        <v>42157.470185185186</v>
      </c>
      <c r="R2965">
        <f t="shared" si="138"/>
        <v>107</v>
      </c>
      <c r="S2965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8316</v>
      </c>
      <c r="P2966" t="s">
        <v>8317</v>
      </c>
      <c r="Q2966" s="10">
        <f t="shared" si="139"/>
        <v>41827.909942129627</v>
      </c>
      <c r="R2966">
        <f t="shared" si="138"/>
        <v>101</v>
      </c>
      <c r="S2966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8316</v>
      </c>
      <c r="P2967" t="s">
        <v>8317</v>
      </c>
      <c r="Q2967" s="10">
        <f t="shared" si="139"/>
        <v>42162.729548611111</v>
      </c>
      <c r="R2967">
        <f t="shared" si="138"/>
        <v>109</v>
      </c>
      <c r="S2967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8316</v>
      </c>
      <c r="P2968" t="s">
        <v>8317</v>
      </c>
      <c r="Q2968" s="10">
        <f t="shared" si="139"/>
        <v>42233.738564814819</v>
      </c>
      <c r="R2968">
        <f t="shared" si="138"/>
        <v>114</v>
      </c>
      <c r="S2968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8316</v>
      </c>
      <c r="P2969" t="s">
        <v>8317</v>
      </c>
      <c r="Q2969" s="10">
        <f t="shared" si="139"/>
        <v>42042.197824074072</v>
      </c>
      <c r="R2969">
        <f t="shared" si="138"/>
        <v>114</v>
      </c>
      <c r="S2969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8316</v>
      </c>
      <c r="P2970" t="s">
        <v>8317</v>
      </c>
      <c r="Q2970" s="10">
        <f t="shared" si="139"/>
        <v>42585.523842592593</v>
      </c>
      <c r="R2970">
        <f t="shared" si="138"/>
        <v>106</v>
      </c>
      <c r="S2970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8316</v>
      </c>
      <c r="P2971" t="s">
        <v>8317</v>
      </c>
      <c r="Q2971" s="10">
        <f t="shared" si="139"/>
        <v>42097.786493055552</v>
      </c>
      <c r="R2971">
        <f t="shared" si="138"/>
        <v>163</v>
      </c>
      <c r="S2971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8316</v>
      </c>
      <c r="P2972" t="s">
        <v>8317</v>
      </c>
      <c r="Q2972" s="10">
        <f t="shared" si="139"/>
        <v>41808.669571759259</v>
      </c>
      <c r="R2972">
        <f t="shared" si="138"/>
        <v>106</v>
      </c>
      <c r="S2972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8316</v>
      </c>
      <c r="P2973" t="s">
        <v>8317</v>
      </c>
      <c r="Q2973" s="10">
        <f t="shared" si="139"/>
        <v>41852.658310185187</v>
      </c>
      <c r="R2973">
        <f t="shared" si="138"/>
        <v>100</v>
      </c>
      <c r="S2973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8316</v>
      </c>
      <c r="P2974" t="s">
        <v>8317</v>
      </c>
      <c r="Q2974" s="10">
        <f t="shared" si="139"/>
        <v>42694.110185185185</v>
      </c>
      <c r="R2974">
        <f t="shared" si="138"/>
        <v>105</v>
      </c>
      <c r="S2974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8316</v>
      </c>
      <c r="P2975" t="s">
        <v>8317</v>
      </c>
      <c r="Q2975" s="10">
        <f t="shared" si="139"/>
        <v>42341.818379629629</v>
      </c>
      <c r="R2975">
        <f t="shared" si="138"/>
        <v>175</v>
      </c>
      <c r="S2975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8316</v>
      </c>
      <c r="P2976" t="s">
        <v>8317</v>
      </c>
      <c r="Q2976" s="10">
        <f t="shared" si="139"/>
        <v>41880.061006944445</v>
      </c>
      <c r="R2976">
        <f t="shared" si="138"/>
        <v>102</v>
      </c>
      <c r="S2976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8316</v>
      </c>
      <c r="P2977" t="s">
        <v>8317</v>
      </c>
      <c r="Q2977" s="10">
        <f t="shared" si="139"/>
        <v>41941.683865740742</v>
      </c>
      <c r="R2977">
        <f t="shared" ref="R2977:R3040" si="141">ROUND(E2977/D2977*100,0)</f>
        <v>100</v>
      </c>
      <c r="S2977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8316</v>
      </c>
      <c r="P2978" t="s">
        <v>8317</v>
      </c>
      <c r="Q2978" s="10">
        <f t="shared" si="139"/>
        <v>42425.730671296296</v>
      </c>
      <c r="R2978">
        <f t="shared" si="141"/>
        <v>171</v>
      </c>
      <c r="S2978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8316</v>
      </c>
      <c r="P2979" t="s">
        <v>8317</v>
      </c>
      <c r="Q2979" s="10">
        <f t="shared" si="139"/>
        <v>42026.88118055556</v>
      </c>
      <c r="R2979">
        <f t="shared" si="141"/>
        <v>114</v>
      </c>
      <c r="S2979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8316</v>
      </c>
      <c r="P2980" t="s">
        <v>8317</v>
      </c>
      <c r="Q2980" s="10">
        <f t="shared" si="139"/>
        <v>41922.640590277777</v>
      </c>
      <c r="R2980">
        <f t="shared" si="141"/>
        <v>129</v>
      </c>
      <c r="S2980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8316</v>
      </c>
      <c r="P2981" t="s">
        <v>8317</v>
      </c>
      <c r="Q2981" s="10">
        <f t="shared" si="139"/>
        <v>41993.824340277773</v>
      </c>
      <c r="R2981">
        <f t="shared" si="141"/>
        <v>101</v>
      </c>
      <c r="S2981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8316</v>
      </c>
      <c r="P2982" t="s">
        <v>8317</v>
      </c>
      <c r="Q2982" s="10">
        <f t="shared" si="139"/>
        <v>42219.915856481486</v>
      </c>
      <c r="R2982">
        <f t="shared" si="141"/>
        <v>109</v>
      </c>
      <c r="S2982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8316</v>
      </c>
      <c r="P2983" t="s">
        <v>8356</v>
      </c>
      <c r="Q2983" s="10">
        <f t="shared" si="139"/>
        <v>42225.559675925921</v>
      </c>
      <c r="R2983">
        <f t="shared" si="141"/>
        <v>129</v>
      </c>
      <c r="S2983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8316</v>
      </c>
      <c r="P2984" t="s">
        <v>8356</v>
      </c>
      <c r="Q2984" s="10">
        <f t="shared" si="139"/>
        <v>42381.686840277776</v>
      </c>
      <c r="R2984">
        <f t="shared" si="141"/>
        <v>102</v>
      </c>
      <c r="S2984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8316</v>
      </c>
      <c r="P2985" t="s">
        <v>8356</v>
      </c>
      <c r="Q2985" s="10">
        <f t="shared" si="139"/>
        <v>41894.632361111115</v>
      </c>
      <c r="R2985">
        <f t="shared" si="141"/>
        <v>147</v>
      </c>
      <c r="S2985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8316</v>
      </c>
      <c r="P2986" t="s">
        <v>8356</v>
      </c>
      <c r="Q2986" s="10">
        <f t="shared" si="139"/>
        <v>42576.278715277775</v>
      </c>
      <c r="R2986">
        <f t="shared" si="141"/>
        <v>100</v>
      </c>
      <c r="S2986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8316</v>
      </c>
      <c r="P2987" t="s">
        <v>8356</v>
      </c>
      <c r="Q2987" s="10">
        <f t="shared" si="139"/>
        <v>42654.973703703698</v>
      </c>
      <c r="R2987">
        <f t="shared" si="141"/>
        <v>122</v>
      </c>
      <c r="S2987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8316</v>
      </c>
      <c r="P2988" t="s">
        <v>8356</v>
      </c>
      <c r="Q2988" s="10">
        <f t="shared" si="139"/>
        <v>42431.500069444446</v>
      </c>
      <c r="R2988">
        <f t="shared" si="141"/>
        <v>106</v>
      </c>
      <c r="S2988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8316</v>
      </c>
      <c r="P2989" t="s">
        <v>8356</v>
      </c>
      <c r="Q2989" s="10">
        <f t="shared" si="139"/>
        <v>42627.307303240741</v>
      </c>
      <c r="R2989">
        <f t="shared" si="141"/>
        <v>110</v>
      </c>
      <c r="S2989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8316</v>
      </c>
      <c r="P2990" t="s">
        <v>8356</v>
      </c>
      <c r="Q2990" s="10">
        <f t="shared" si="139"/>
        <v>42511.362048611118</v>
      </c>
      <c r="R2990">
        <f t="shared" si="141"/>
        <v>100</v>
      </c>
      <c r="S2990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8316</v>
      </c>
      <c r="P2991" t="s">
        <v>8356</v>
      </c>
      <c r="Q2991" s="10">
        <f t="shared" si="139"/>
        <v>42337.02039351852</v>
      </c>
      <c r="R2991">
        <f t="shared" si="141"/>
        <v>177</v>
      </c>
      <c r="S2991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8316</v>
      </c>
      <c r="P2992" t="s">
        <v>8356</v>
      </c>
      <c r="Q2992" s="10">
        <f t="shared" si="139"/>
        <v>42341.57430555555</v>
      </c>
      <c r="R2992">
        <f t="shared" si="141"/>
        <v>100</v>
      </c>
      <c r="S2992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8316</v>
      </c>
      <c r="P2993" t="s">
        <v>8356</v>
      </c>
      <c r="Q2993" s="10">
        <f t="shared" si="139"/>
        <v>42740.837152777778</v>
      </c>
      <c r="R2993">
        <f t="shared" si="141"/>
        <v>103</v>
      </c>
      <c r="S2993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8316</v>
      </c>
      <c r="P2994" t="s">
        <v>8356</v>
      </c>
      <c r="Q2994" s="10">
        <f t="shared" si="139"/>
        <v>42622.767476851848</v>
      </c>
      <c r="R2994">
        <f t="shared" si="141"/>
        <v>105</v>
      </c>
      <c r="S2994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8316</v>
      </c>
      <c r="P2995" t="s">
        <v>8356</v>
      </c>
      <c r="Q2995" s="10">
        <f t="shared" si="139"/>
        <v>42390.838738425926</v>
      </c>
      <c r="R2995">
        <f t="shared" si="141"/>
        <v>100</v>
      </c>
      <c r="S2995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8316</v>
      </c>
      <c r="P2996" t="s">
        <v>8356</v>
      </c>
      <c r="Q2996" s="10">
        <f t="shared" si="139"/>
        <v>41885.478842592594</v>
      </c>
      <c r="R2996">
        <f t="shared" si="141"/>
        <v>458</v>
      </c>
      <c r="S2996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8316</v>
      </c>
      <c r="P2997" t="s">
        <v>8356</v>
      </c>
      <c r="Q2997" s="10">
        <f t="shared" si="139"/>
        <v>42724.665173611109</v>
      </c>
      <c r="R2997">
        <f t="shared" si="141"/>
        <v>105</v>
      </c>
      <c r="S2997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8316</v>
      </c>
      <c r="P2998" t="s">
        <v>8356</v>
      </c>
      <c r="Q2998" s="10">
        <f t="shared" si="139"/>
        <v>42090.912500000006</v>
      </c>
      <c r="R2998">
        <f t="shared" si="141"/>
        <v>172</v>
      </c>
      <c r="S2998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8316</v>
      </c>
      <c r="P2999" t="s">
        <v>8356</v>
      </c>
      <c r="Q2999" s="10">
        <f t="shared" si="139"/>
        <v>42775.733715277776</v>
      </c>
      <c r="R2999">
        <f t="shared" si="141"/>
        <v>104</v>
      </c>
      <c r="S2999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8316</v>
      </c>
      <c r="P3000" t="s">
        <v>8356</v>
      </c>
      <c r="Q3000" s="10">
        <f t="shared" si="139"/>
        <v>41778.193622685183</v>
      </c>
      <c r="R3000">
        <f t="shared" si="141"/>
        <v>103</v>
      </c>
      <c r="S3000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8316</v>
      </c>
      <c r="P3001" t="s">
        <v>8356</v>
      </c>
      <c r="Q3001" s="10">
        <f t="shared" si="139"/>
        <v>42780.740277777775</v>
      </c>
      <c r="R3001">
        <f t="shared" si="141"/>
        <v>119</v>
      </c>
      <c r="S3001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8316</v>
      </c>
      <c r="P3002" t="s">
        <v>8356</v>
      </c>
      <c r="Q3002" s="10">
        <f t="shared" si="139"/>
        <v>42752.827199074076</v>
      </c>
      <c r="R3002">
        <f t="shared" si="141"/>
        <v>100</v>
      </c>
      <c r="S3002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8316</v>
      </c>
      <c r="P3003" t="s">
        <v>8356</v>
      </c>
      <c r="Q3003" s="10">
        <f t="shared" si="139"/>
        <v>42534.895625000005</v>
      </c>
      <c r="R3003">
        <f t="shared" si="141"/>
        <v>319</v>
      </c>
      <c r="S3003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8316</v>
      </c>
      <c r="P3004" t="s">
        <v>8356</v>
      </c>
      <c r="Q3004" s="10">
        <f t="shared" si="139"/>
        <v>41239.83625</v>
      </c>
      <c r="R3004">
        <f t="shared" si="141"/>
        <v>109</v>
      </c>
      <c r="S3004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8316</v>
      </c>
      <c r="P3005" t="s">
        <v>8356</v>
      </c>
      <c r="Q3005" s="10">
        <f t="shared" si="139"/>
        <v>42398.849259259259</v>
      </c>
      <c r="R3005">
        <f t="shared" si="141"/>
        <v>101</v>
      </c>
      <c r="S3005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8316</v>
      </c>
      <c r="P3006" t="s">
        <v>8356</v>
      </c>
      <c r="Q3006" s="10">
        <f t="shared" si="139"/>
        <v>41928.881064814814</v>
      </c>
      <c r="R3006">
        <f t="shared" si="141"/>
        <v>113</v>
      </c>
      <c r="S3006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8316</v>
      </c>
      <c r="P3007" t="s">
        <v>8356</v>
      </c>
      <c r="Q3007" s="10">
        <f t="shared" si="139"/>
        <v>41888.674826388888</v>
      </c>
      <c r="R3007">
        <f t="shared" si="141"/>
        <v>120</v>
      </c>
      <c r="S3007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8316</v>
      </c>
      <c r="P3008" t="s">
        <v>8356</v>
      </c>
      <c r="Q3008" s="10">
        <f t="shared" si="139"/>
        <v>41957.756840277783</v>
      </c>
      <c r="R3008">
        <f t="shared" si="141"/>
        <v>108</v>
      </c>
      <c r="S3008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8316</v>
      </c>
      <c r="P3009" t="s">
        <v>8356</v>
      </c>
      <c r="Q3009" s="10">
        <f t="shared" si="139"/>
        <v>42098.216238425928</v>
      </c>
      <c r="R3009">
        <f t="shared" si="141"/>
        <v>180</v>
      </c>
      <c r="S3009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8316</v>
      </c>
      <c r="P3010" t="s">
        <v>8356</v>
      </c>
      <c r="Q3010" s="10">
        <f t="shared" ref="Q3010:Q3073" si="142">(((J3010/60)/60)/24)+DATE(1970,1,1)</f>
        <v>42360.212025462963</v>
      </c>
      <c r="R3010">
        <f t="shared" si="141"/>
        <v>101</v>
      </c>
      <c r="S3010">
        <f t="shared" ref="S3010:S3073" si="143">YEAR(Q3010)</f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8316</v>
      </c>
      <c r="P3011" t="s">
        <v>8356</v>
      </c>
      <c r="Q3011" s="10">
        <f t="shared" si="142"/>
        <v>41939.569907407407</v>
      </c>
      <c r="R3011">
        <f t="shared" si="141"/>
        <v>120</v>
      </c>
      <c r="S3011">
        <f t="shared" si="143"/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8316</v>
      </c>
      <c r="P3012" t="s">
        <v>8356</v>
      </c>
      <c r="Q3012" s="10">
        <f t="shared" si="142"/>
        <v>41996.832395833335</v>
      </c>
      <c r="R3012">
        <f t="shared" si="141"/>
        <v>158</v>
      </c>
      <c r="S3012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8316</v>
      </c>
      <c r="P3013" t="s">
        <v>8356</v>
      </c>
      <c r="Q3013" s="10">
        <f t="shared" si="142"/>
        <v>42334.468935185185</v>
      </c>
      <c r="R3013">
        <f t="shared" si="141"/>
        <v>124</v>
      </c>
      <c r="S3013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8316</v>
      </c>
      <c r="P3014" t="s">
        <v>8356</v>
      </c>
      <c r="Q3014" s="10">
        <f t="shared" si="142"/>
        <v>42024.702893518523</v>
      </c>
      <c r="R3014">
        <f t="shared" si="141"/>
        <v>117</v>
      </c>
      <c r="S3014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8316</v>
      </c>
      <c r="P3015" t="s">
        <v>8356</v>
      </c>
      <c r="Q3015" s="10">
        <f t="shared" si="142"/>
        <v>42146.836215277777</v>
      </c>
      <c r="R3015">
        <f t="shared" si="141"/>
        <v>157</v>
      </c>
      <c r="S3015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8316</v>
      </c>
      <c r="P3016" t="s">
        <v>8356</v>
      </c>
      <c r="Q3016" s="10">
        <f t="shared" si="142"/>
        <v>41920.123611111114</v>
      </c>
      <c r="R3016">
        <f t="shared" si="141"/>
        <v>113</v>
      </c>
      <c r="S3016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8316</v>
      </c>
      <c r="P3017" t="s">
        <v>8356</v>
      </c>
      <c r="Q3017" s="10">
        <f t="shared" si="142"/>
        <v>41785.72729166667</v>
      </c>
      <c r="R3017">
        <f t="shared" si="141"/>
        <v>103</v>
      </c>
      <c r="S3017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8316</v>
      </c>
      <c r="P3018" t="s">
        <v>8356</v>
      </c>
      <c r="Q3018" s="10">
        <f t="shared" si="142"/>
        <v>41778.548055555555</v>
      </c>
      <c r="R3018">
        <f t="shared" si="141"/>
        <v>103</v>
      </c>
      <c r="S3018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8316</v>
      </c>
      <c r="P3019" t="s">
        <v>8356</v>
      </c>
      <c r="Q3019" s="10">
        <f t="shared" si="142"/>
        <v>41841.850034722222</v>
      </c>
      <c r="R3019">
        <f t="shared" si="141"/>
        <v>106</v>
      </c>
      <c r="S3019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8316</v>
      </c>
      <c r="P3020" t="s">
        <v>8356</v>
      </c>
      <c r="Q3020" s="10">
        <f t="shared" si="142"/>
        <v>42163.29833333334</v>
      </c>
      <c r="R3020">
        <f t="shared" si="141"/>
        <v>101</v>
      </c>
      <c r="S3020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8316</v>
      </c>
      <c r="P3021" t="s">
        <v>8356</v>
      </c>
      <c r="Q3021" s="10">
        <f t="shared" si="142"/>
        <v>41758.833564814813</v>
      </c>
      <c r="R3021">
        <f t="shared" si="141"/>
        <v>121</v>
      </c>
      <c r="S3021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8316</v>
      </c>
      <c r="P3022" t="s">
        <v>8356</v>
      </c>
      <c r="Q3022" s="10">
        <f t="shared" si="142"/>
        <v>42170.846446759257</v>
      </c>
      <c r="R3022">
        <f t="shared" si="141"/>
        <v>101</v>
      </c>
      <c r="S3022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8316</v>
      </c>
      <c r="P3023" t="s">
        <v>8356</v>
      </c>
      <c r="Q3023" s="10">
        <f t="shared" si="142"/>
        <v>42660.618854166663</v>
      </c>
      <c r="R3023">
        <f t="shared" si="141"/>
        <v>116</v>
      </c>
      <c r="S3023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8316</v>
      </c>
      <c r="P3024" t="s">
        <v>8356</v>
      </c>
      <c r="Q3024" s="10">
        <f t="shared" si="142"/>
        <v>42564.95380787037</v>
      </c>
      <c r="R3024">
        <f t="shared" si="141"/>
        <v>101</v>
      </c>
      <c r="S3024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8316</v>
      </c>
      <c r="P3025" t="s">
        <v>8356</v>
      </c>
      <c r="Q3025" s="10">
        <f t="shared" si="142"/>
        <v>42121.675763888896</v>
      </c>
      <c r="R3025">
        <f t="shared" si="141"/>
        <v>103</v>
      </c>
      <c r="S3025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8316</v>
      </c>
      <c r="P3026" t="s">
        <v>8356</v>
      </c>
      <c r="Q3026" s="10">
        <f t="shared" si="142"/>
        <v>41158.993923611109</v>
      </c>
      <c r="R3026">
        <f t="shared" si="141"/>
        <v>246</v>
      </c>
      <c r="S3026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8316</v>
      </c>
      <c r="P3027" t="s">
        <v>8356</v>
      </c>
      <c r="Q3027" s="10">
        <f t="shared" si="142"/>
        <v>41761.509409722225</v>
      </c>
      <c r="R3027">
        <f t="shared" si="141"/>
        <v>302</v>
      </c>
      <c r="S3027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8316</v>
      </c>
      <c r="P3028" t="s">
        <v>8356</v>
      </c>
      <c r="Q3028" s="10">
        <f t="shared" si="142"/>
        <v>42783.459398148145</v>
      </c>
      <c r="R3028">
        <f t="shared" si="141"/>
        <v>143</v>
      </c>
      <c r="S3028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8316</v>
      </c>
      <c r="P3029" t="s">
        <v>8356</v>
      </c>
      <c r="Q3029" s="10">
        <f t="shared" si="142"/>
        <v>42053.704293981486</v>
      </c>
      <c r="R3029">
        <f t="shared" si="141"/>
        <v>131</v>
      </c>
      <c r="S3029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8316</v>
      </c>
      <c r="P3030" t="s">
        <v>8356</v>
      </c>
      <c r="Q3030" s="10">
        <f t="shared" si="142"/>
        <v>42567.264178240745</v>
      </c>
      <c r="R3030">
        <f t="shared" si="141"/>
        <v>168</v>
      </c>
      <c r="S3030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8316</v>
      </c>
      <c r="P3031" t="s">
        <v>8356</v>
      </c>
      <c r="Q3031" s="10">
        <f t="shared" si="142"/>
        <v>41932.708877314813</v>
      </c>
      <c r="R3031">
        <f t="shared" si="141"/>
        <v>110</v>
      </c>
      <c r="S3031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8316</v>
      </c>
      <c r="P3032" t="s">
        <v>8356</v>
      </c>
      <c r="Q3032" s="10">
        <f t="shared" si="142"/>
        <v>42233.747349537036</v>
      </c>
      <c r="R3032">
        <f t="shared" si="141"/>
        <v>107</v>
      </c>
      <c r="S3032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8316</v>
      </c>
      <c r="P3033" t="s">
        <v>8356</v>
      </c>
      <c r="Q3033" s="10">
        <f t="shared" si="142"/>
        <v>42597.882488425923</v>
      </c>
      <c r="R3033">
        <f t="shared" si="141"/>
        <v>100</v>
      </c>
      <c r="S3033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8316</v>
      </c>
      <c r="P3034" t="s">
        <v>8356</v>
      </c>
      <c r="Q3034" s="10">
        <f t="shared" si="142"/>
        <v>42228.044664351852</v>
      </c>
      <c r="R3034">
        <f t="shared" si="141"/>
        <v>127</v>
      </c>
      <c r="S3034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8316</v>
      </c>
      <c r="P3035" t="s">
        <v>8356</v>
      </c>
      <c r="Q3035" s="10">
        <f t="shared" si="142"/>
        <v>42570.110243055555</v>
      </c>
      <c r="R3035">
        <f t="shared" si="141"/>
        <v>147</v>
      </c>
      <c r="S3035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8316</v>
      </c>
      <c r="P3036" t="s">
        <v>8356</v>
      </c>
      <c r="Q3036" s="10">
        <f t="shared" si="142"/>
        <v>42644.535358796296</v>
      </c>
      <c r="R3036">
        <f t="shared" si="141"/>
        <v>113</v>
      </c>
      <c r="S3036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8316</v>
      </c>
      <c r="P3037" t="s">
        <v>8356</v>
      </c>
      <c r="Q3037" s="10">
        <f t="shared" si="142"/>
        <v>41368.560289351852</v>
      </c>
      <c r="R3037">
        <f t="shared" si="141"/>
        <v>109</v>
      </c>
      <c r="S3037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8316</v>
      </c>
      <c r="P3038" t="s">
        <v>8356</v>
      </c>
      <c r="Q3038" s="10">
        <f t="shared" si="142"/>
        <v>41466.785231481481</v>
      </c>
      <c r="R3038">
        <f t="shared" si="141"/>
        <v>127</v>
      </c>
      <c r="S3038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8316</v>
      </c>
      <c r="P3039" t="s">
        <v>8356</v>
      </c>
      <c r="Q3039" s="10">
        <f t="shared" si="142"/>
        <v>40378.893206018518</v>
      </c>
      <c r="R3039">
        <f t="shared" si="141"/>
        <v>213</v>
      </c>
      <c r="S3039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8316</v>
      </c>
      <c r="P3040" t="s">
        <v>8356</v>
      </c>
      <c r="Q3040" s="10">
        <f t="shared" si="142"/>
        <v>42373.252280092594</v>
      </c>
      <c r="R3040">
        <f t="shared" si="141"/>
        <v>101</v>
      </c>
      <c r="S3040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8316</v>
      </c>
      <c r="P3041" t="s">
        <v>8356</v>
      </c>
      <c r="Q3041" s="10">
        <f t="shared" si="142"/>
        <v>41610.794421296298</v>
      </c>
      <c r="R3041">
        <f t="shared" ref="R3041:R3104" si="144">ROUND(E3041/D3041*100,0)</f>
        <v>109</v>
      </c>
      <c r="S3041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8316</v>
      </c>
      <c r="P3042" t="s">
        <v>8356</v>
      </c>
      <c r="Q3042" s="10">
        <f t="shared" si="142"/>
        <v>42177.791909722218</v>
      </c>
      <c r="R3042">
        <f t="shared" si="144"/>
        <v>108</v>
      </c>
      <c r="S3042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8316</v>
      </c>
      <c r="P3043" t="s">
        <v>8356</v>
      </c>
      <c r="Q3043" s="10">
        <f t="shared" si="142"/>
        <v>42359.868611111116</v>
      </c>
      <c r="R3043">
        <f t="shared" si="144"/>
        <v>110</v>
      </c>
      <c r="S3043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8316</v>
      </c>
      <c r="P3044" t="s">
        <v>8356</v>
      </c>
      <c r="Q3044" s="10">
        <f t="shared" si="142"/>
        <v>42253.688043981485</v>
      </c>
      <c r="R3044">
        <f t="shared" si="144"/>
        <v>128</v>
      </c>
      <c r="S3044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8316</v>
      </c>
      <c r="P3045" t="s">
        <v>8356</v>
      </c>
      <c r="Q3045" s="10">
        <f t="shared" si="142"/>
        <v>42083.070590277777</v>
      </c>
      <c r="R3045">
        <f t="shared" si="144"/>
        <v>110</v>
      </c>
      <c r="S3045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8316</v>
      </c>
      <c r="P3046" t="s">
        <v>8356</v>
      </c>
      <c r="Q3046" s="10">
        <f t="shared" si="142"/>
        <v>42387.7268287037</v>
      </c>
      <c r="R3046">
        <f t="shared" si="144"/>
        <v>109</v>
      </c>
      <c r="S3046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8316</v>
      </c>
      <c r="P3047" t="s">
        <v>8356</v>
      </c>
      <c r="Q3047" s="10">
        <f t="shared" si="142"/>
        <v>41843.155729166669</v>
      </c>
      <c r="R3047">
        <f t="shared" si="144"/>
        <v>133</v>
      </c>
      <c r="S3047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8316</v>
      </c>
      <c r="P3048" t="s">
        <v>8356</v>
      </c>
      <c r="Q3048" s="10">
        <f t="shared" si="142"/>
        <v>41862.803078703706</v>
      </c>
      <c r="R3048">
        <f t="shared" si="144"/>
        <v>191</v>
      </c>
      <c r="S3048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8316</v>
      </c>
      <c r="P3049" t="s">
        <v>8356</v>
      </c>
      <c r="Q3049" s="10">
        <f t="shared" si="142"/>
        <v>42443.989050925928</v>
      </c>
      <c r="R3049">
        <f t="shared" si="144"/>
        <v>149</v>
      </c>
      <c r="S3049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8316</v>
      </c>
      <c r="P3050" t="s">
        <v>8356</v>
      </c>
      <c r="Q3050" s="10">
        <f t="shared" si="142"/>
        <v>41975.901180555549</v>
      </c>
      <c r="R3050">
        <f t="shared" si="144"/>
        <v>166</v>
      </c>
      <c r="S3050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8316</v>
      </c>
      <c r="P3051" t="s">
        <v>8356</v>
      </c>
      <c r="Q3051" s="10">
        <f t="shared" si="142"/>
        <v>42139.014525462961</v>
      </c>
      <c r="R3051">
        <f t="shared" si="144"/>
        <v>107</v>
      </c>
      <c r="S3051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8316</v>
      </c>
      <c r="P3052" t="s">
        <v>8356</v>
      </c>
      <c r="Q3052" s="10">
        <f t="shared" si="142"/>
        <v>42465.16851851852</v>
      </c>
      <c r="R3052">
        <f t="shared" si="144"/>
        <v>106</v>
      </c>
      <c r="S3052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8316</v>
      </c>
      <c r="P3053" t="s">
        <v>8356</v>
      </c>
      <c r="Q3053" s="10">
        <f t="shared" si="142"/>
        <v>42744.416030092587</v>
      </c>
      <c r="R3053">
        <f t="shared" si="144"/>
        <v>24</v>
      </c>
      <c r="S3053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8316</v>
      </c>
      <c r="P3054" t="s">
        <v>8356</v>
      </c>
      <c r="Q3054" s="10">
        <f t="shared" si="142"/>
        <v>42122.670069444444</v>
      </c>
      <c r="R3054">
        <f t="shared" si="144"/>
        <v>0</v>
      </c>
      <c r="S3054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8316</v>
      </c>
      <c r="P3055" t="s">
        <v>8356</v>
      </c>
      <c r="Q3055" s="10">
        <f t="shared" si="142"/>
        <v>41862.761724537035</v>
      </c>
      <c r="R3055">
        <f t="shared" si="144"/>
        <v>0</v>
      </c>
      <c r="S3055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8316</v>
      </c>
      <c r="P3056" t="s">
        <v>8356</v>
      </c>
      <c r="Q3056" s="10">
        <f t="shared" si="142"/>
        <v>42027.832800925928</v>
      </c>
      <c r="R3056">
        <f t="shared" si="144"/>
        <v>0</v>
      </c>
      <c r="S3056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8316</v>
      </c>
      <c r="P3057" t="s">
        <v>8356</v>
      </c>
      <c r="Q3057" s="10">
        <f t="shared" si="142"/>
        <v>41953.95821759259</v>
      </c>
      <c r="R3057">
        <f t="shared" si="144"/>
        <v>0</v>
      </c>
      <c r="S3057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8316</v>
      </c>
      <c r="P3058" t="s">
        <v>8356</v>
      </c>
      <c r="Q3058" s="10">
        <f t="shared" si="142"/>
        <v>41851.636388888888</v>
      </c>
      <c r="R3058">
        <f t="shared" si="144"/>
        <v>0</v>
      </c>
      <c r="S3058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8316</v>
      </c>
      <c r="P3059" t="s">
        <v>8356</v>
      </c>
      <c r="Q3059" s="10">
        <f t="shared" si="142"/>
        <v>42433.650590277779</v>
      </c>
      <c r="R3059">
        <f t="shared" si="144"/>
        <v>0</v>
      </c>
      <c r="S3059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8316</v>
      </c>
      <c r="P3060" t="s">
        <v>8356</v>
      </c>
      <c r="Q3060" s="10">
        <f t="shared" si="142"/>
        <v>42460.374305555553</v>
      </c>
      <c r="R3060">
        <f t="shared" si="144"/>
        <v>0</v>
      </c>
      <c r="S3060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8316</v>
      </c>
      <c r="P3061" t="s">
        <v>8356</v>
      </c>
      <c r="Q3061" s="10">
        <f t="shared" si="142"/>
        <v>41829.935717592591</v>
      </c>
      <c r="R3061">
        <f t="shared" si="144"/>
        <v>3</v>
      </c>
      <c r="S3061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8316</v>
      </c>
      <c r="P3062" t="s">
        <v>8356</v>
      </c>
      <c r="Q3062" s="10">
        <f t="shared" si="142"/>
        <v>42245.274699074071</v>
      </c>
      <c r="R3062">
        <f t="shared" si="144"/>
        <v>0</v>
      </c>
      <c r="S3062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8316</v>
      </c>
      <c r="P3063" t="s">
        <v>8356</v>
      </c>
      <c r="Q3063" s="10">
        <f t="shared" si="142"/>
        <v>41834.784120370372</v>
      </c>
      <c r="R3063">
        <f t="shared" si="144"/>
        <v>0</v>
      </c>
      <c r="S3063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8316</v>
      </c>
      <c r="P3064" t="s">
        <v>8356</v>
      </c>
      <c r="Q3064" s="10">
        <f t="shared" si="142"/>
        <v>42248.535787037035</v>
      </c>
      <c r="R3064">
        <f t="shared" si="144"/>
        <v>67</v>
      </c>
      <c r="S3064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8316</v>
      </c>
      <c r="P3065" t="s">
        <v>8356</v>
      </c>
      <c r="Q3065" s="10">
        <f t="shared" si="142"/>
        <v>42630.922893518517</v>
      </c>
      <c r="R3065">
        <f t="shared" si="144"/>
        <v>20</v>
      </c>
      <c r="S3065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8316</v>
      </c>
      <c r="P3066" t="s">
        <v>8356</v>
      </c>
      <c r="Q3066" s="10">
        <f t="shared" si="142"/>
        <v>42299.130162037036</v>
      </c>
      <c r="R3066">
        <f t="shared" si="144"/>
        <v>11</v>
      </c>
      <c r="S3066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8316</v>
      </c>
      <c r="P3067" t="s">
        <v>8356</v>
      </c>
      <c r="Q3067" s="10">
        <f t="shared" si="142"/>
        <v>41825.055231481485</v>
      </c>
      <c r="R3067">
        <f t="shared" si="144"/>
        <v>0</v>
      </c>
      <c r="S3067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8316</v>
      </c>
      <c r="P3068" t="s">
        <v>8356</v>
      </c>
      <c r="Q3068" s="10">
        <f t="shared" si="142"/>
        <v>42531.228437500002</v>
      </c>
      <c r="R3068">
        <f t="shared" si="144"/>
        <v>12</v>
      </c>
      <c r="S3068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8316</v>
      </c>
      <c r="P3069" t="s">
        <v>8356</v>
      </c>
      <c r="Q3069" s="10">
        <f t="shared" si="142"/>
        <v>42226.938414351855</v>
      </c>
      <c r="R3069">
        <f t="shared" si="144"/>
        <v>3</v>
      </c>
      <c r="S3069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8316</v>
      </c>
      <c r="P3070" t="s">
        <v>8356</v>
      </c>
      <c r="Q3070" s="10">
        <f t="shared" si="142"/>
        <v>42263.691574074073</v>
      </c>
      <c r="R3070">
        <f t="shared" si="144"/>
        <v>0</v>
      </c>
      <c r="S3070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8316</v>
      </c>
      <c r="P3071" t="s">
        <v>8356</v>
      </c>
      <c r="Q3071" s="10">
        <f t="shared" si="142"/>
        <v>41957.833726851852</v>
      </c>
      <c r="R3071">
        <f t="shared" si="144"/>
        <v>14</v>
      </c>
      <c r="S3071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8316</v>
      </c>
      <c r="P3072" t="s">
        <v>8356</v>
      </c>
      <c r="Q3072" s="10">
        <f t="shared" si="142"/>
        <v>42690.733437499999</v>
      </c>
      <c r="R3072">
        <f t="shared" si="144"/>
        <v>3</v>
      </c>
      <c r="S3072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8316</v>
      </c>
      <c r="P3073" t="s">
        <v>8356</v>
      </c>
      <c r="Q3073" s="10">
        <f t="shared" si="142"/>
        <v>42097.732418981483</v>
      </c>
      <c r="R3073">
        <f t="shared" si="144"/>
        <v>60</v>
      </c>
      <c r="S3073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8316</v>
      </c>
      <c r="P3074" t="s">
        <v>8356</v>
      </c>
      <c r="Q3074" s="10">
        <f t="shared" ref="Q3074:Q3137" si="145">(((J3074/60)/60)/24)+DATE(1970,1,1)</f>
        <v>42658.690532407403</v>
      </c>
      <c r="R3074">
        <f t="shared" si="144"/>
        <v>0</v>
      </c>
      <c r="S3074">
        <f t="shared" ref="S3074:S3137" si="146">YEAR(Q3074)</f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8316</v>
      </c>
      <c r="P3075" t="s">
        <v>8356</v>
      </c>
      <c r="Q3075" s="10">
        <f t="shared" si="145"/>
        <v>42111.684027777781</v>
      </c>
      <c r="R3075">
        <f t="shared" si="144"/>
        <v>0</v>
      </c>
      <c r="S3075">
        <f t="shared" si="146"/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8316</v>
      </c>
      <c r="P3076" t="s">
        <v>8356</v>
      </c>
      <c r="Q3076" s="10">
        <f t="shared" si="145"/>
        <v>42409.571284722217</v>
      </c>
      <c r="R3076">
        <f t="shared" si="144"/>
        <v>0</v>
      </c>
      <c r="S3076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8316</v>
      </c>
      <c r="P3077" t="s">
        <v>8356</v>
      </c>
      <c r="Q3077" s="10">
        <f t="shared" si="145"/>
        <v>42551.102314814809</v>
      </c>
      <c r="R3077">
        <f t="shared" si="144"/>
        <v>9</v>
      </c>
      <c r="S3077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8316</v>
      </c>
      <c r="P3078" t="s">
        <v>8356</v>
      </c>
      <c r="Q3078" s="10">
        <f t="shared" si="145"/>
        <v>42226.651886574073</v>
      </c>
      <c r="R3078">
        <f t="shared" si="144"/>
        <v>15</v>
      </c>
      <c r="S3078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8316</v>
      </c>
      <c r="P3079" t="s">
        <v>8356</v>
      </c>
      <c r="Q3079" s="10">
        <f t="shared" si="145"/>
        <v>42766.956921296296</v>
      </c>
      <c r="R3079">
        <f t="shared" si="144"/>
        <v>0</v>
      </c>
      <c r="S3079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8316</v>
      </c>
      <c r="P3080" t="s">
        <v>8356</v>
      </c>
      <c r="Q3080" s="10">
        <f t="shared" si="145"/>
        <v>42031.138831018514</v>
      </c>
      <c r="R3080">
        <f t="shared" si="144"/>
        <v>0</v>
      </c>
      <c r="S3080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8316</v>
      </c>
      <c r="P3081" t="s">
        <v>8356</v>
      </c>
      <c r="Q3081" s="10">
        <f t="shared" si="145"/>
        <v>42055.713368055556</v>
      </c>
      <c r="R3081">
        <f t="shared" si="144"/>
        <v>1</v>
      </c>
      <c r="S3081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8316</v>
      </c>
      <c r="P3082" t="s">
        <v>8356</v>
      </c>
      <c r="Q3082" s="10">
        <f t="shared" si="145"/>
        <v>41940.028287037036</v>
      </c>
      <c r="R3082">
        <f t="shared" si="144"/>
        <v>0</v>
      </c>
      <c r="S3082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8316</v>
      </c>
      <c r="P3083" t="s">
        <v>8356</v>
      </c>
      <c r="Q3083" s="10">
        <f t="shared" si="145"/>
        <v>42237.181608796294</v>
      </c>
      <c r="R3083">
        <f t="shared" si="144"/>
        <v>0</v>
      </c>
      <c r="S3083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8316</v>
      </c>
      <c r="P3084" t="s">
        <v>8356</v>
      </c>
      <c r="Q3084" s="10">
        <f t="shared" si="145"/>
        <v>42293.922986111109</v>
      </c>
      <c r="R3084">
        <f t="shared" si="144"/>
        <v>0</v>
      </c>
      <c r="S3084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8316</v>
      </c>
      <c r="P3085" t="s">
        <v>8356</v>
      </c>
      <c r="Q3085" s="10">
        <f t="shared" si="145"/>
        <v>41853.563402777778</v>
      </c>
      <c r="R3085">
        <f t="shared" si="144"/>
        <v>0</v>
      </c>
      <c r="S3085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8316</v>
      </c>
      <c r="P3086" t="s">
        <v>8356</v>
      </c>
      <c r="Q3086" s="10">
        <f t="shared" si="145"/>
        <v>42100.723738425921</v>
      </c>
      <c r="R3086">
        <f t="shared" si="144"/>
        <v>12</v>
      </c>
      <c r="S3086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8316</v>
      </c>
      <c r="P3087" t="s">
        <v>8356</v>
      </c>
      <c r="Q3087" s="10">
        <f t="shared" si="145"/>
        <v>42246.883784722217</v>
      </c>
      <c r="R3087">
        <f t="shared" si="144"/>
        <v>2</v>
      </c>
      <c r="S3087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8316</v>
      </c>
      <c r="P3088" t="s">
        <v>8356</v>
      </c>
      <c r="Q3088" s="10">
        <f t="shared" si="145"/>
        <v>42173.67082175926</v>
      </c>
      <c r="R3088">
        <f t="shared" si="144"/>
        <v>0</v>
      </c>
      <c r="S3088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8316</v>
      </c>
      <c r="P3089" t="s">
        <v>8356</v>
      </c>
      <c r="Q3089" s="10">
        <f t="shared" si="145"/>
        <v>42665.150347222225</v>
      </c>
      <c r="R3089">
        <f t="shared" si="144"/>
        <v>1</v>
      </c>
      <c r="S3089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8316</v>
      </c>
      <c r="P3090" t="s">
        <v>8356</v>
      </c>
      <c r="Q3090" s="10">
        <f t="shared" si="145"/>
        <v>41981.57230324074</v>
      </c>
      <c r="R3090">
        <f t="shared" si="144"/>
        <v>0</v>
      </c>
      <c r="S3090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8316</v>
      </c>
      <c r="P3091" t="s">
        <v>8356</v>
      </c>
      <c r="Q3091" s="10">
        <f t="shared" si="145"/>
        <v>42528.542627314819</v>
      </c>
      <c r="R3091">
        <f t="shared" si="144"/>
        <v>23</v>
      </c>
      <c r="S3091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8316</v>
      </c>
      <c r="P3092" t="s">
        <v>8356</v>
      </c>
      <c r="Q3092" s="10">
        <f t="shared" si="145"/>
        <v>42065.818807870368</v>
      </c>
      <c r="R3092">
        <f t="shared" si="144"/>
        <v>5</v>
      </c>
      <c r="S3092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8316</v>
      </c>
      <c r="P3093" t="s">
        <v>8356</v>
      </c>
      <c r="Q3093" s="10">
        <f t="shared" si="145"/>
        <v>42566.948414351849</v>
      </c>
      <c r="R3093">
        <f t="shared" si="144"/>
        <v>16</v>
      </c>
      <c r="S3093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8316</v>
      </c>
      <c r="P3094" t="s">
        <v>8356</v>
      </c>
      <c r="Q3094" s="10">
        <f t="shared" si="145"/>
        <v>42255.619351851856</v>
      </c>
      <c r="R3094">
        <f t="shared" si="144"/>
        <v>1</v>
      </c>
      <c r="S3094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8316</v>
      </c>
      <c r="P3095" t="s">
        <v>8356</v>
      </c>
      <c r="Q3095" s="10">
        <f t="shared" si="145"/>
        <v>41760.909039351849</v>
      </c>
      <c r="R3095">
        <f t="shared" si="144"/>
        <v>23</v>
      </c>
      <c r="S3095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8316</v>
      </c>
      <c r="P3096" t="s">
        <v>8356</v>
      </c>
      <c r="Q3096" s="10">
        <f t="shared" si="145"/>
        <v>42207.795787037037</v>
      </c>
      <c r="R3096">
        <f t="shared" si="144"/>
        <v>0</v>
      </c>
      <c r="S3096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8316</v>
      </c>
      <c r="P3097" t="s">
        <v>8356</v>
      </c>
      <c r="Q3097" s="10">
        <f t="shared" si="145"/>
        <v>42523.025231481486</v>
      </c>
      <c r="R3097">
        <f t="shared" si="144"/>
        <v>0</v>
      </c>
      <c r="S3097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8316</v>
      </c>
      <c r="P3098" t="s">
        <v>8356</v>
      </c>
      <c r="Q3098" s="10">
        <f t="shared" si="145"/>
        <v>42114.825532407413</v>
      </c>
      <c r="R3098">
        <f t="shared" si="144"/>
        <v>4</v>
      </c>
      <c r="S3098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8316</v>
      </c>
      <c r="P3099" t="s">
        <v>8356</v>
      </c>
      <c r="Q3099" s="10">
        <f t="shared" si="145"/>
        <v>42629.503483796296</v>
      </c>
      <c r="R3099">
        <f t="shared" si="144"/>
        <v>17</v>
      </c>
      <c r="S3099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8316</v>
      </c>
      <c r="P3100" t="s">
        <v>8356</v>
      </c>
      <c r="Q3100" s="10">
        <f t="shared" si="145"/>
        <v>42359.792233796295</v>
      </c>
      <c r="R3100">
        <f t="shared" si="144"/>
        <v>4</v>
      </c>
      <c r="S3100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8316</v>
      </c>
      <c r="P3101" t="s">
        <v>8356</v>
      </c>
      <c r="Q3101" s="10">
        <f t="shared" si="145"/>
        <v>42382.189710648148</v>
      </c>
      <c r="R3101">
        <f t="shared" si="144"/>
        <v>14</v>
      </c>
      <c r="S3101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8316</v>
      </c>
      <c r="P3102" t="s">
        <v>8356</v>
      </c>
      <c r="Q3102" s="10">
        <f t="shared" si="145"/>
        <v>41902.622395833336</v>
      </c>
      <c r="R3102">
        <f t="shared" si="144"/>
        <v>15</v>
      </c>
      <c r="S3102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8316</v>
      </c>
      <c r="P3103" t="s">
        <v>8356</v>
      </c>
      <c r="Q3103" s="10">
        <f t="shared" si="145"/>
        <v>42171.383530092593</v>
      </c>
      <c r="R3103">
        <f t="shared" si="144"/>
        <v>12</v>
      </c>
      <c r="S3103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8316</v>
      </c>
      <c r="P3104" t="s">
        <v>8356</v>
      </c>
      <c r="Q3104" s="10">
        <f t="shared" si="145"/>
        <v>42555.340486111112</v>
      </c>
      <c r="R3104">
        <f t="shared" si="144"/>
        <v>39</v>
      </c>
      <c r="S3104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8316</v>
      </c>
      <c r="P3105" t="s">
        <v>8356</v>
      </c>
      <c r="Q3105" s="10">
        <f t="shared" si="145"/>
        <v>42107.156319444446</v>
      </c>
      <c r="R3105">
        <f t="shared" ref="R3105:R3168" si="147">ROUND(E3105/D3105*100,0)</f>
        <v>0</v>
      </c>
      <c r="S3105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8316</v>
      </c>
      <c r="P3106" t="s">
        <v>8356</v>
      </c>
      <c r="Q3106" s="10">
        <f t="shared" si="145"/>
        <v>42006.908692129626</v>
      </c>
      <c r="R3106">
        <f t="shared" si="147"/>
        <v>30</v>
      </c>
      <c r="S3106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8316</v>
      </c>
      <c r="P3107" t="s">
        <v>8356</v>
      </c>
      <c r="Q3107" s="10">
        <f t="shared" si="145"/>
        <v>41876.718935185185</v>
      </c>
      <c r="R3107">
        <f t="shared" si="147"/>
        <v>42</v>
      </c>
      <c r="S3107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8316</v>
      </c>
      <c r="P3108" t="s">
        <v>8356</v>
      </c>
      <c r="Q3108" s="10">
        <f t="shared" si="145"/>
        <v>42241.429120370376</v>
      </c>
      <c r="R3108">
        <f t="shared" si="147"/>
        <v>4</v>
      </c>
      <c r="S3108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8316</v>
      </c>
      <c r="P3109" t="s">
        <v>8356</v>
      </c>
      <c r="Q3109" s="10">
        <f t="shared" si="145"/>
        <v>42128.814247685179</v>
      </c>
      <c r="R3109">
        <f t="shared" si="147"/>
        <v>20</v>
      </c>
      <c r="S3109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8316</v>
      </c>
      <c r="P3110" t="s">
        <v>8356</v>
      </c>
      <c r="Q3110" s="10">
        <f t="shared" si="145"/>
        <v>42062.680486111116</v>
      </c>
      <c r="R3110">
        <f t="shared" si="147"/>
        <v>0</v>
      </c>
      <c r="S3110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8316</v>
      </c>
      <c r="P3111" t="s">
        <v>8356</v>
      </c>
      <c r="Q3111" s="10">
        <f t="shared" si="145"/>
        <v>41844.125115740739</v>
      </c>
      <c r="R3111">
        <f t="shared" si="147"/>
        <v>25</v>
      </c>
      <c r="S3111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8316</v>
      </c>
      <c r="P3112" t="s">
        <v>8356</v>
      </c>
      <c r="Q3112" s="10">
        <f t="shared" si="145"/>
        <v>42745.031469907408</v>
      </c>
      <c r="R3112">
        <f t="shared" si="147"/>
        <v>0</v>
      </c>
      <c r="S3112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8316</v>
      </c>
      <c r="P3113" t="s">
        <v>8356</v>
      </c>
      <c r="Q3113" s="10">
        <f t="shared" si="145"/>
        <v>41885.595138888886</v>
      </c>
      <c r="R3113">
        <f t="shared" si="147"/>
        <v>27</v>
      </c>
      <c r="S3113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8316</v>
      </c>
      <c r="P3114" t="s">
        <v>8356</v>
      </c>
      <c r="Q3114" s="10">
        <f t="shared" si="145"/>
        <v>42615.121921296297</v>
      </c>
      <c r="R3114">
        <f t="shared" si="147"/>
        <v>5</v>
      </c>
      <c r="S3114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8316</v>
      </c>
      <c r="P3115" t="s">
        <v>8356</v>
      </c>
      <c r="Q3115" s="10">
        <f t="shared" si="145"/>
        <v>42081.731273148151</v>
      </c>
      <c r="R3115">
        <f t="shared" si="147"/>
        <v>4</v>
      </c>
      <c r="S3115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8316</v>
      </c>
      <c r="P3116" t="s">
        <v>8356</v>
      </c>
      <c r="Q3116" s="10">
        <f t="shared" si="145"/>
        <v>41843.632523148146</v>
      </c>
      <c r="R3116">
        <f t="shared" si="147"/>
        <v>0</v>
      </c>
      <c r="S3116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8316</v>
      </c>
      <c r="P3117" t="s">
        <v>8356</v>
      </c>
      <c r="Q3117" s="10">
        <f t="shared" si="145"/>
        <v>42496.447071759263</v>
      </c>
      <c r="R3117">
        <f t="shared" si="147"/>
        <v>3</v>
      </c>
      <c r="S3117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8316</v>
      </c>
      <c r="P3118" t="s">
        <v>8356</v>
      </c>
      <c r="Q3118" s="10">
        <f t="shared" si="145"/>
        <v>42081.515335648146</v>
      </c>
      <c r="R3118">
        <f t="shared" si="147"/>
        <v>57</v>
      </c>
      <c r="S3118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8316</v>
      </c>
      <c r="P3119" t="s">
        <v>8356</v>
      </c>
      <c r="Q3119" s="10">
        <f t="shared" si="145"/>
        <v>42509.374537037031</v>
      </c>
      <c r="R3119">
        <f t="shared" si="147"/>
        <v>0</v>
      </c>
      <c r="S3119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8316</v>
      </c>
      <c r="P3120" t="s">
        <v>8356</v>
      </c>
      <c r="Q3120" s="10">
        <f t="shared" si="145"/>
        <v>42534.649571759262</v>
      </c>
      <c r="R3120">
        <f t="shared" si="147"/>
        <v>0</v>
      </c>
      <c r="S3120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8316</v>
      </c>
      <c r="P3121" t="s">
        <v>8356</v>
      </c>
      <c r="Q3121" s="10">
        <f t="shared" si="145"/>
        <v>42060.04550925926</v>
      </c>
      <c r="R3121">
        <f t="shared" si="147"/>
        <v>0</v>
      </c>
      <c r="S3121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8316</v>
      </c>
      <c r="P3122" t="s">
        <v>8356</v>
      </c>
      <c r="Q3122" s="10">
        <f t="shared" si="145"/>
        <v>42435.942083333335</v>
      </c>
      <c r="R3122">
        <f t="shared" si="147"/>
        <v>0</v>
      </c>
      <c r="S3122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8316</v>
      </c>
      <c r="P3123" t="s">
        <v>8356</v>
      </c>
      <c r="Q3123" s="10">
        <f t="shared" si="145"/>
        <v>41848.679803240739</v>
      </c>
      <c r="R3123">
        <f t="shared" si="147"/>
        <v>1</v>
      </c>
      <c r="S3123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8316</v>
      </c>
      <c r="P3124" t="s">
        <v>8356</v>
      </c>
      <c r="Q3124" s="10">
        <f t="shared" si="145"/>
        <v>42678.932083333333</v>
      </c>
      <c r="R3124">
        <f t="shared" si="147"/>
        <v>58</v>
      </c>
      <c r="S3124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8316</v>
      </c>
      <c r="P3125" t="s">
        <v>8356</v>
      </c>
      <c r="Q3125" s="10">
        <f t="shared" si="145"/>
        <v>42530.993032407408</v>
      </c>
      <c r="R3125">
        <f t="shared" si="147"/>
        <v>68</v>
      </c>
      <c r="S3125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8316</v>
      </c>
      <c r="P3126" t="s">
        <v>8356</v>
      </c>
      <c r="Q3126" s="10">
        <f t="shared" si="145"/>
        <v>41977.780104166668</v>
      </c>
      <c r="R3126">
        <f t="shared" si="147"/>
        <v>0</v>
      </c>
      <c r="S3126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8316</v>
      </c>
      <c r="P3127" t="s">
        <v>8356</v>
      </c>
      <c r="Q3127" s="10">
        <f t="shared" si="145"/>
        <v>42346.20685185185</v>
      </c>
      <c r="R3127">
        <f t="shared" si="147"/>
        <v>0</v>
      </c>
      <c r="S3127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8316</v>
      </c>
      <c r="P3128" t="s">
        <v>8356</v>
      </c>
      <c r="Q3128" s="10">
        <f t="shared" si="145"/>
        <v>42427.01807870371</v>
      </c>
      <c r="R3128">
        <f t="shared" si="147"/>
        <v>4</v>
      </c>
      <c r="S3128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8316</v>
      </c>
      <c r="P3129" t="s">
        <v>8356</v>
      </c>
      <c r="Q3129" s="10">
        <f t="shared" si="145"/>
        <v>42034.856817129628</v>
      </c>
      <c r="R3129">
        <f t="shared" si="147"/>
        <v>0</v>
      </c>
      <c r="S3129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8316</v>
      </c>
      <c r="P3130" t="s">
        <v>8317</v>
      </c>
      <c r="Q3130" s="10">
        <f t="shared" si="145"/>
        <v>42780.825706018513</v>
      </c>
      <c r="R3130">
        <f t="shared" si="147"/>
        <v>109</v>
      </c>
      <c r="S3130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8316</v>
      </c>
      <c r="P3131" t="s">
        <v>8317</v>
      </c>
      <c r="Q3131" s="10">
        <f t="shared" si="145"/>
        <v>42803.842812499999</v>
      </c>
      <c r="R3131">
        <f t="shared" si="147"/>
        <v>1</v>
      </c>
      <c r="S3131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8316</v>
      </c>
      <c r="P3132" t="s">
        <v>8317</v>
      </c>
      <c r="Q3132" s="10">
        <f t="shared" si="145"/>
        <v>42808.640231481477</v>
      </c>
      <c r="R3132">
        <f t="shared" si="147"/>
        <v>4</v>
      </c>
      <c r="S3132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8316</v>
      </c>
      <c r="P3133" t="s">
        <v>8317</v>
      </c>
      <c r="Q3133" s="10">
        <f t="shared" si="145"/>
        <v>42803.579224537039</v>
      </c>
      <c r="R3133">
        <f t="shared" si="147"/>
        <v>16</v>
      </c>
      <c r="S3133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8316</v>
      </c>
      <c r="P3134" t="s">
        <v>8317</v>
      </c>
      <c r="Q3134" s="10">
        <f t="shared" si="145"/>
        <v>42786.350231481483</v>
      </c>
      <c r="R3134">
        <f t="shared" si="147"/>
        <v>0</v>
      </c>
      <c r="S3134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8316</v>
      </c>
      <c r="P3135" t="s">
        <v>8317</v>
      </c>
      <c r="Q3135" s="10">
        <f t="shared" si="145"/>
        <v>42788.565208333333</v>
      </c>
      <c r="R3135">
        <f t="shared" si="147"/>
        <v>108</v>
      </c>
      <c r="S3135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8316</v>
      </c>
      <c r="P3136" t="s">
        <v>8317</v>
      </c>
      <c r="Q3136" s="10">
        <f t="shared" si="145"/>
        <v>42800.720127314817</v>
      </c>
      <c r="R3136">
        <f t="shared" si="147"/>
        <v>23</v>
      </c>
      <c r="S3136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8316</v>
      </c>
      <c r="P3137" t="s">
        <v>8317</v>
      </c>
      <c r="Q3137" s="10">
        <f t="shared" si="145"/>
        <v>42807.151863425926</v>
      </c>
      <c r="R3137">
        <f t="shared" si="147"/>
        <v>21</v>
      </c>
      <c r="S3137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8316</v>
      </c>
      <c r="P3138" t="s">
        <v>8317</v>
      </c>
      <c r="Q3138" s="10">
        <f t="shared" ref="Q3138:Q3201" si="148">(((J3138/60)/60)/24)+DATE(1970,1,1)</f>
        <v>42789.462430555555</v>
      </c>
      <c r="R3138">
        <f t="shared" si="147"/>
        <v>128</v>
      </c>
      <c r="S3138">
        <f t="shared" ref="S3138:S3201" si="149">YEAR(Q3138)</f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8316</v>
      </c>
      <c r="P3139" t="s">
        <v>8317</v>
      </c>
      <c r="Q3139" s="10">
        <f t="shared" si="148"/>
        <v>42807.885057870371</v>
      </c>
      <c r="R3139">
        <f t="shared" si="147"/>
        <v>3</v>
      </c>
      <c r="S3139">
        <f t="shared" si="149"/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8316</v>
      </c>
      <c r="P3140" t="s">
        <v>8317</v>
      </c>
      <c r="Q3140" s="10">
        <f t="shared" si="148"/>
        <v>42809.645914351851</v>
      </c>
      <c r="R3140">
        <f t="shared" si="147"/>
        <v>0</v>
      </c>
      <c r="S3140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8316</v>
      </c>
      <c r="P3141" t="s">
        <v>8317</v>
      </c>
      <c r="Q3141" s="10">
        <f t="shared" si="148"/>
        <v>42785.270370370374</v>
      </c>
      <c r="R3141">
        <f t="shared" si="147"/>
        <v>5</v>
      </c>
      <c r="S3141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8316</v>
      </c>
      <c r="P3142" t="s">
        <v>8317</v>
      </c>
      <c r="Q3142" s="10">
        <f t="shared" si="148"/>
        <v>42802.718784722223</v>
      </c>
      <c r="R3142">
        <f t="shared" si="147"/>
        <v>1</v>
      </c>
      <c r="S3142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8316</v>
      </c>
      <c r="P3143" t="s">
        <v>8317</v>
      </c>
      <c r="Q3143" s="10">
        <f t="shared" si="148"/>
        <v>42800.753333333334</v>
      </c>
      <c r="R3143">
        <f t="shared" si="147"/>
        <v>52</v>
      </c>
      <c r="S3143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8316</v>
      </c>
      <c r="P3144" t="s">
        <v>8317</v>
      </c>
      <c r="Q3144" s="10">
        <f t="shared" si="148"/>
        <v>42783.513182870374</v>
      </c>
      <c r="R3144">
        <f t="shared" si="147"/>
        <v>2</v>
      </c>
      <c r="S3144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8316</v>
      </c>
      <c r="P3145" t="s">
        <v>8317</v>
      </c>
      <c r="Q3145" s="10">
        <f t="shared" si="148"/>
        <v>42808.358287037037</v>
      </c>
      <c r="R3145">
        <f t="shared" si="147"/>
        <v>0</v>
      </c>
      <c r="S3145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8316</v>
      </c>
      <c r="P3146" t="s">
        <v>8317</v>
      </c>
      <c r="Q3146" s="10">
        <f t="shared" si="148"/>
        <v>42796.538275462968</v>
      </c>
      <c r="R3146">
        <f t="shared" si="147"/>
        <v>75</v>
      </c>
      <c r="S3146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8316</v>
      </c>
      <c r="P3147" t="s">
        <v>8317</v>
      </c>
      <c r="Q3147" s="10">
        <f t="shared" si="148"/>
        <v>42762.040902777779</v>
      </c>
      <c r="R3147">
        <f t="shared" si="147"/>
        <v>0</v>
      </c>
      <c r="S3147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8316</v>
      </c>
      <c r="P3148" t="s">
        <v>8317</v>
      </c>
      <c r="Q3148" s="10">
        <f t="shared" si="148"/>
        <v>42796.682476851856</v>
      </c>
      <c r="R3148">
        <f t="shared" si="147"/>
        <v>11</v>
      </c>
      <c r="S3148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8316</v>
      </c>
      <c r="P3149" t="s">
        <v>8317</v>
      </c>
      <c r="Q3149" s="10">
        <f t="shared" si="148"/>
        <v>41909.969386574077</v>
      </c>
      <c r="R3149">
        <f t="shared" si="147"/>
        <v>118</v>
      </c>
      <c r="S3149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8316</v>
      </c>
      <c r="P3150" t="s">
        <v>8317</v>
      </c>
      <c r="Q3150" s="10">
        <f t="shared" si="148"/>
        <v>41891.665324074071</v>
      </c>
      <c r="R3150">
        <f t="shared" si="147"/>
        <v>131</v>
      </c>
      <c r="S3150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8316</v>
      </c>
      <c r="P3151" t="s">
        <v>8317</v>
      </c>
      <c r="Q3151" s="10">
        <f t="shared" si="148"/>
        <v>41226.017361111109</v>
      </c>
      <c r="R3151">
        <f t="shared" si="147"/>
        <v>104</v>
      </c>
      <c r="S3151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8316</v>
      </c>
      <c r="P3152" t="s">
        <v>8317</v>
      </c>
      <c r="Q3152" s="10">
        <f t="shared" si="148"/>
        <v>40478.263923611114</v>
      </c>
      <c r="R3152">
        <f t="shared" si="147"/>
        <v>101</v>
      </c>
      <c r="S3152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8316</v>
      </c>
      <c r="P3153" t="s">
        <v>8317</v>
      </c>
      <c r="Q3153" s="10">
        <f t="shared" si="148"/>
        <v>41862.83997685185</v>
      </c>
      <c r="R3153">
        <f t="shared" si="147"/>
        <v>100</v>
      </c>
      <c r="S3153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8316</v>
      </c>
      <c r="P3154" t="s">
        <v>8317</v>
      </c>
      <c r="Q3154" s="10">
        <f t="shared" si="148"/>
        <v>41550.867673611108</v>
      </c>
      <c r="R3154">
        <f t="shared" si="147"/>
        <v>106</v>
      </c>
      <c r="S3154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8316</v>
      </c>
      <c r="P3155" t="s">
        <v>8317</v>
      </c>
      <c r="Q3155" s="10">
        <f t="shared" si="148"/>
        <v>40633.154363425929</v>
      </c>
      <c r="R3155">
        <f t="shared" si="147"/>
        <v>336</v>
      </c>
      <c r="S3155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8316</v>
      </c>
      <c r="P3156" t="s">
        <v>8317</v>
      </c>
      <c r="Q3156" s="10">
        <f t="shared" si="148"/>
        <v>40970.875671296293</v>
      </c>
      <c r="R3156">
        <f t="shared" si="147"/>
        <v>113</v>
      </c>
      <c r="S3156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8316</v>
      </c>
      <c r="P3157" t="s">
        <v>8317</v>
      </c>
      <c r="Q3157" s="10">
        <f t="shared" si="148"/>
        <v>41233.499131944445</v>
      </c>
      <c r="R3157">
        <f t="shared" si="147"/>
        <v>189</v>
      </c>
      <c r="S3157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8316</v>
      </c>
      <c r="P3158" t="s">
        <v>8317</v>
      </c>
      <c r="Q3158" s="10">
        <f t="shared" si="148"/>
        <v>41026.953055555554</v>
      </c>
      <c r="R3158">
        <f t="shared" si="147"/>
        <v>102</v>
      </c>
      <c r="S3158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8316</v>
      </c>
      <c r="P3159" t="s">
        <v>8317</v>
      </c>
      <c r="Q3159" s="10">
        <f t="shared" si="148"/>
        <v>41829.788252314815</v>
      </c>
      <c r="R3159">
        <f t="shared" si="147"/>
        <v>101</v>
      </c>
      <c r="S3159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8316</v>
      </c>
      <c r="P3160" t="s">
        <v>8317</v>
      </c>
      <c r="Q3160" s="10">
        <f t="shared" si="148"/>
        <v>41447.839722222219</v>
      </c>
      <c r="R3160">
        <f t="shared" si="147"/>
        <v>114</v>
      </c>
      <c r="S3160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8316</v>
      </c>
      <c r="P3161" t="s">
        <v>8317</v>
      </c>
      <c r="Q3161" s="10">
        <f t="shared" si="148"/>
        <v>40884.066678240742</v>
      </c>
      <c r="R3161">
        <f t="shared" si="147"/>
        <v>133</v>
      </c>
      <c r="S3161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8316</v>
      </c>
      <c r="P3162" t="s">
        <v>8317</v>
      </c>
      <c r="Q3162" s="10">
        <f t="shared" si="148"/>
        <v>41841.26489583333</v>
      </c>
      <c r="R3162">
        <f t="shared" si="147"/>
        <v>102</v>
      </c>
      <c r="S3162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8316</v>
      </c>
      <c r="P3163" t="s">
        <v>8317</v>
      </c>
      <c r="Q3163" s="10">
        <f t="shared" si="148"/>
        <v>41897.536134259259</v>
      </c>
      <c r="R3163">
        <f t="shared" si="147"/>
        <v>105</v>
      </c>
      <c r="S3163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8316</v>
      </c>
      <c r="P3164" t="s">
        <v>8317</v>
      </c>
      <c r="Q3164" s="10">
        <f t="shared" si="148"/>
        <v>41799.685902777775</v>
      </c>
      <c r="R3164">
        <f t="shared" si="147"/>
        <v>127</v>
      </c>
      <c r="S3164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8316</v>
      </c>
      <c r="P3165" t="s">
        <v>8317</v>
      </c>
      <c r="Q3165" s="10">
        <f t="shared" si="148"/>
        <v>41775.753761574073</v>
      </c>
      <c r="R3165">
        <f t="shared" si="147"/>
        <v>111</v>
      </c>
      <c r="S3165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8316</v>
      </c>
      <c r="P3166" t="s">
        <v>8317</v>
      </c>
      <c r="Q3166" s="10">
        <f t="shared" si="148"/>
        <v>41766.80572916667</v>
      </c>
      <c r="R3166">
        <f t="shared" si="147"/>
        <v>107</v>
      </c>
      <c r="S3166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8316</v>
      </c>
      <c r="P3167" t="s">
        <v>8317</v>
      </c>
      <c r="Q3167" s="10">
        <f t="shared" si="148"/>
        <v>40644.159259259257</v>
      </c>
      <c r="R3167">
        <f t="shared" si="147"/>
        <v>163</v>
      </c>
      <c r="S3167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8316</v>
      </c>
      <c r="P3168" t="s">
        <v>8317</v>
      </c>
      <c r="Q3168" s="10">
        <f t="shared" si="148"/>
        <v>41940.69158564815</v>
      </c>
      <c r="R3168">
        <f t="shared" si="147"/>
        <v>160</v>
      </c>
      <c r="S3168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8316</v>
      </c>
      <c r="P3169" t="s">
        <v>8317</v>
      </c>
      <c r="Q3169" s="10">
        <f t="shared" si="148"/>
        <v>41839.175706018519</v>
      </c>
      <c r="R3169">
        <f t="shared" ref="R3169:R3232" si="150">ROUND(E3169/D3169*100,0)</f>
        <v>116</v>
      </c>
      <c r="S3169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8316</v>
      </c>
      <c r="P3170" t="s">
        <v>8317</v>
      </c>
      <c r="Q3170" s="10">
        <f t="shared" si="148"/>
        <v>41772.105937500004</v>
      </c>
      <c r="R3170">
        <f t="shared" si="150"/>
        <v>124</v>
      </c>
      <c r="S3170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8316</v>
      </c>
      <c r="P3171" t="s">
        <v>8317</v>
      </c>
      <c r="Q3171" s="10">
        <f t="shared" si="148"/>
        <v>41591.737974537034</v>
      </c>
      <c r="R3171">
        <f t="shared" si="150"/>
        <v>103</v>
      </c>
      <c r="S3171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8316</v>
      </c>
      <c r="P3172" t="s">
        <v>8317</v>
      </c>
      <c r="Q3172" s="10">
        <f t="shared" si="148"/>
        <v>41789.080370370371</v>
      </c>
      <c r="R3172">
        <f t="shared" si="150"/>
        <v>112</v>
      </c>
      <c r="S3172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8316</v>
      </c>
      <c r="P3173" t="s">
        <v>8317</v>
      </c>
      <c r="Q3173" s="10">
        <f t="shared" si="148"/>
        <v>42466.608310185184</v>
      </c>
      <c r="R3173">
        <f t="shared" si="150"/>
        <v>109</v>
      </c>
      <c r="S3173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8316</v>
      </c>
      <c r="P3174" t="s">
        <v>8317</v>
      </c>
      <c r="Q3174" s="10">
        <f t="shared" si="148"/>
        <v>40923.729953703703</v>
      </c>
      <c r="R3174">
        <f t="shared" si="150"/>
        <v>115</v>
      </c>
      <c r="S3174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8316</v>
      </c>
      <c r="P3175" t="s">
        <v>8317</v>
      </c>
      <c r="Q3175" s="10">
        <f t="shared" si="148"/>
        <v>41878.878379629627</v>
      </c>
      <c r="R3175">
        <f t="shared" si="150"/>
        <v>103</v>
      </c>
      <c r="S3175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8316</v>
      </c>
      <c r="P3176" t="s">
        <v>8317</v>
      </c>
      <c r="Q3176" s="10">
        <f t="shared" si="148"/>
        <v>41862.864675925928</v>
      </c>
      <c r="R3176">
        <f t="shared" si="150"/>
        <v>101</v>
      </c>
      <c r="S3176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8316</v>
      </c>
      <c r="P3177" t="s">
        <v>8317</v>
      </c>
      <c r="Q3177" s="10">
        <f t="shared" si="148"/>
        <v>40531.886886574073</v>
      </c>
      <c r="R3177">
        <f t="shared" si="150"/>
        <v>110</v>
      </c>
      <c r="S3177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8316</v>
      </c>
      <c r="P3178" t="s">
        <v>8317</v>
      </c>
      <c r="Q3178" s="10">
        <f t="shared" si="148"/>
        <v>41477.930914351848</v>
      </c>
      <c r="R3178">
        <f t="shared" si="150"/>
        <v>115</v>
      </c>
      <c r="S3178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8316</v>
      </c>
      <c r="P3179" t="s">
        <v>8317</v>
      </c>
      <c r="Q3179" s="10">
        <f t="shared" si="148"/>
        <v>41781.666770833333</v>
      </c>
      <c r="R3179">
        <f t="shared" si="150"/>
        <v>117</v>
      </c>
      <c r="S3179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8316</v>
      </c>
      <c r="P3180" t="s">
        <v>8317</v>
      </c>
      <c r="Q3180" s="10">
        <f t="shared" si="148"/>
        <v>41806.605034722219</v>
      </c>
      <c r="R3180">
        <f t="shared" si="150"/>
        <v>172</v>
      </c>
      <c r="S3180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8316</v>
      </c>
      <c r="P3181" t="s">
        <v>8317</v>
      </c>
      <c r="Q3181" s="10">
        <f t="shared" si="148"/>
        <v>41375.702210648145</v>
      </c>
      <c r="R3181">
        <f t="shared" si="150"/>
        <v>114</v>
      </c>
      <c r="S3181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8316</v>
      </c>
      <c r="P3182" t="s">
        <v>8317</v>
      </c>
      <c r="Q3182" s="10">
        <f t="shared" si="148"/>
        <v>41780.412604166668</v>
      </c>
      <c r="R3182">
        <f t="shared" si="150"/>
        <v>120</v>
      </c>
      <c r="S3182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8316</v>
      </c>
      <c r="P3183" t="s">
        <v>8317</v>
      </c>
      <c r="Q3183" s="10">
        <f t="shared" si="148"/>
        <v>41779.310034722221</v>
      </c>
      <c r="R3183">
        <f t="shared" si="150"/>
        <v>109</v>
      </c>
      <c r="S3183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8316</v>
      </c>
      <c r="P3184" t="s">
        <v>8317</v>
      </c>
      <c r="Q3184" s="10">
        <f t="shared" si="148"/>
        <v>40883.949317129627</v>
      </c>
      <c r="R3184">
        <f t="shared" si="150"/>
        <v>101</v>
      </c>
      <c r="S3184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8316</v>
      </c>
      <c r="P3185" t="s">
        <v>8317</v>
      </c>
      <c r="Q3185" s="10">
        <f t="shared" si="148"/>
        <v>41491.79478009259</v>
      </c>
      <c r="R3185">
        <f t="shared" si="150"/>
        <v>109</v>
      </c>
      <c r="S3185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8316</v>
      </c>
      <c r="P3186" t="s">
        <v>8317</v>
      </c>
      <c r="Q3186" s="10">
        <f t="shared" si="148"/>
        <v>41791.993414351848</v>
      </c>
      <c r="R3186">
        <f t="shared" si="150"/>
        <v>107</v>
      </c>
      <c r="S3186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8316</v>
      </c>
      <c r="P3187" t="s">
        <v>8317</v>
      </c>
      <c r="Q3187" s="10">
        <f t="shared" si="148"/>
        <v>41829.977326388893</v>
      </c>
      <c r="R3187">
        <f t="shared" si="150"/>
        <v>100</v>
      </c>
      <c r="S3187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8316</v>
      </c>
      <c r="P3188" t="s">
        <v>8317</v>
      </c>
      <c r="Q3188" s="10">
        <f t="shared" si="148"/>
        <v>41868.924050925925</v>
      </c>
      <c r="R3188">
        <f t="shared" si="150"/>
        <v>102</v>
      </c>
      <c r="S3188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8316</v>
      </c>
      <c r="P3189" t="s">
        <v>8317</v>
      </c>
      <c r="Q3189" s="10">
        <f t="shared" si="148"/>
        <v>41835.666354166664</v>
      </c>
      <c r="R3189">
        <f t="shared" si="150"/>
        <v>116</v>
      </c>
      <c r="S3189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8316</v>
      </c>
      <c r="P3190" t="s">
        <v>8358</v>
      </c>
      <c r="Q3190" s="10">
        <f t="shared" si="148"/>
        <v>42144.415532407409</v>
      </c>
      <c r="R3190">
        <f t="shared" si="150"/>
        <v>65</v>
      </c>
      <c r="S3190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8316</v>
      </c>
      <c r="P3191" t="s">
        <v>8358</v>
      </c>
      <c r="Q3191" s="10">
        <f t="shared" si="148"/>
        <v>42118.346435185187</v>
      </c>
      <c r="R3191">
        <f t="shared" si="150"/>
        <v>12</v>
      </c>
      <c r="S3191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8316</v>
      </c>
      <c r="P3192" t="s">
        <v>8358</v>
      </c>
      <c r="Q3192" s="10">
        <f t="shared" si="148"/>
        <v>42683.151331018518</v>
      </c>
      <c r="R3192">
        <f t="shared" si="150"/>
        <v>0</v>
      </c>
      <c r="S3192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8316</v>
      </c>
      <c r="P3193" t="s">
        <v>8358</v>
      </c>
      <c r="Q3193" s="10">
        <f t="shared" si="148"/>
        <v>42538.755428240736</v>
      </c>
      <c r="R3193">
        <f t="shared" si="150"/>
        <v>4</v>
      </c>
      <c r="S3193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8316</v>
      </c>
      <c r="P3194" t="s">
        <v>8358</v>
      </c>
      <c r="Q3194" s="10">
        <f t="shared" si="148"/>
        <v>42018.94049768518</v>
      </c>
      <c r="R3194">
        <f t="shared" si="150"/>
        <v>1</v>
      </c>
      <c r="S3194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8316</v>
      </c>
      <c r="P3195" t="s">
        <v>8358</v>
      </c>
      <c r="Q3195" s="10">
        <f t="shared" si="148"/>
        <v>42010.968240740738</v>
      </c>
      <c r="R3195">
        <f t="shared" si="150"/>
        <v>12</v>
      </c>
      <c r="S3195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8316</v>
      </c>
      <c r="P3196" t="s">
        <v>8358</v>
      </c>
      <c r="Q3196" s="10">
        <f t="shared" si="148"/>
        <v>42182.062476851846</v>
      </c>
      <c r="R3196">
        <f t="shared" si="150"/>
        <v>0</v>
      </c>
      <c r="S3196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8316</v>
      </c>
      <c r="P3197" t="s">
        <v>8358</v>
      </c>
      <c r="Q3197" s="10">
        <f t="shared" si="148"/>
        <v>42017.594236111108</v>
      </c>
      <c r="R3197">
        <f t="shared" si="150"/>
        <v>59</v>
      </c>
      <c r="S3197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8316</v>
      </c>
      <c r="P3198" t="s">
        <v>8358</v>
      </c>
      <c r="Q3198" s="10">
        <f t="shared" si="148"/>
        <v>42157.598090277781</v>
      </c>
      <c r="R3198">
        <f t="shared" si="150"/>
        <v>0</v>
      </c>
      <c r="S3198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8316</v>
      </c>
      <c r="P3199" t="s">
        <v>8358</v>
      </c>
      <c r="Q3199" s="10">
        <f t="shared" si="148"/>
        <v>42009.493263888886</v>
      </c>
      <c r="R3199">
        <f t="shared" si="150"/>
        <v>11</v>
      </c>
      <c r="S3199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8316</v>
      </c>
      <c r="P3200" t="s">
        <v>8358</v>
      </c>
      <c r="Q3200" s="10">
        <f t="shared" si="148"/>
        <v>42013.424502314811</v>
      </c>
      <c r="R3200">
        <f t="shared" si="150"/>
        <v>0</v>
      </c>
      <c r="S3200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8316</v>
      </c>
      <c r="P3201" t="s">
        <v>8358</v>
      </c>
      <c r="Q3201" s="10">
        <f t="shared" si="148"/>
        <v>41858.761782407404</v>
      </c>
      <c r="R3201">
        <f t="shared" si="150"/>
        <v>52</v>
      </c>
      <c r="S3201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8316</v>
      </c>
      <c r="P3202" t="s">
        <v>8358</v>
      </c>
      <c r="Q3202" s="10">
        <f t="shared" ref="Q3202:Q3265" si="151">(((J3202/60)/60)/24)+DATE(1970,1,1)</f>
        <v>42460.320613425924</v>
      </c>
      <c r="R3202">
        <f t="shared" si="150"/>
        <v>0</v>
      </c>
      <c r="S3202">
        <f t="shared" ref="S3202:S3265" si="152">YEAR(Q3202)</f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8316</v>
      </c>
      <c r="P3203" t="s">
        <v>8358</v>
      </c>
      <c r="Q3203" s="10">
        <f t="shared" si="151"/>
        <v>41861.767094907409</v>
      </c>
      <c r="R3203">
        <f t="shared" si="150"/>
        <v>1</v>
      </c>
      <c r="S3203">
        <f t="shared" si="152"/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8316</v>
      </c>
      <c r="P3204" t="s">
        <v>8358</v>
      </c>
      <c r="Q3204" s="10">
        <f t="shared" si="151"/>
        <v>42293.853541666671</v>
      </c>
      <c r="R3204">
        <f t="shared" si="150"/>
        <v>55</v>
      </c>
      <c r="S3204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8316</v>
      </c>
      <c r="P3205" t="s">
        <v>8358</v>
      </c>
      <c r="Q3205" s="10">
        <f t="shared" si="151"/>
        <v>42242.988680555558</v>
      </c>
      <c r="R3205">
        <f t="shared" si="150"/>
        <v>25</v>
      </c>
      <c r="S3205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8316</v>
      </c>
      <c r="P3206" t="s">
        <v>8358</v>
      </c>
      <c r="Q3206" s="10">
        <f t="shared" si="151"/>
        <v>42172.686099537037</v>
      </c>
      <c r="R3206">
        <f t="shared" si="150"/>
        <v>0</v>
      </c>
      <c r="S3206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8316</v>
      </c>
      <c r="P3207" t="s">
        <v>8358</v>
      </c>
      <c r="Q3207" s="10">
        <f t="shared" si="151"/>
        <v>42095.374675925923</v>
      </c>
      <c r="R3207">
        <f t="shared" si="150"/>
        <v>3</v>
      </c>
      <c r="S3207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8316</v>
      </c>
      <c r="P3208" t="s">
        <v>8358</v>
      </c>
      <c r="Q3208" s="10">
        <f t="shared" si="151"/>
        <v>42236.276053240741</v>
      </c>
      <c r="R3208">
        <f t="shared" si="150"/>
        <v>0</v>
      </c>
      <c r="S3208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8316</v>
      </c>
      <c r="P3209" t="s">
        <v>8358</v>
      </c>
      <c r="Q3209" s="10">
        <f t="shared" si="151"/>
        <v>42057.277858796297</v>
      </c>
      <c r="R3209">
        <f t="shared" si="150"/>
        <v>46</v>
      </c>
      <c r="S3209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8316</v>
      </c>
      <c r="P3210" t="s">
        <v>8317</v>
      </c>
      <c r="Q3210" s="10">
        <f t="shared" si="151"/>
        <v>41827.605057870373</v>
      </c>
      <c r="R3210">
        <f t="shared" si="150"/>
        <v>104</v>
      </c>
      <c r="S3210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8316</v>
      </c>
      <c r="P3211" t="s">
        <v>8317</v>
      </c>
      <c r="Q3211" s="10">
        <f t="shared" si="151"/>
        <v>41778.637245370373</v>
      </c>
      <c r="R3211">
        <f t="shared" si="150"/>
        <v>119</v>
      </c>
      <c r="S3211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8316</v>
      </c>
      <c r="P3212" t="s">
        <v>8317</v>
      </c>
      <c r="Q3212" s="10">
        <f t="shared" si="151"/>
        <v>41013.936562499999</v>
      </c>
      <c r="R3212">
        <f t="shared" si="150"/>
        <v>126</v>
      </c>
      <c r="S3212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8316</v>
      </c>
      <c r="P3213" t="s">
        <v>8317</v>
      </c>
      <c r="Q3213" s="10">
        <f t="shared" si="151"/>
        <v>41834.586574074077</v>
      </c>
      <c r="R3213">
        <f t="shared" si="150"/>
        <v>120</v>
      </c>
      <c r="S3213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8316</v>
      </c>
      <c r="P3214" t="s">
        <v>8317</v>
      </c>
      <c r="Q3214" s="10">
        <f t="shared" si="151"/>
        <v>41829.795729166668</v>
      </c>
      <c r="R3214">
        <f t="shared" si="150"/>
        <v>126</v>
      </c>
      <c r="S3214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8316</v>
      </c>
      <c r="P3215" t="s">
        <v>8317</v>
      </c>
      <c r="Q3215" s="10">
        <f t="shared" si="151"/>
        <v>42171.763414351852</v>
      </c>
      <c r="R3215">
        <f t="shared" si="150"/>
        <v>100</v>
      </c>
      <c r="S3215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8316</v>
      </c>
      <c r="P3216" t="s">
        <v>8317</v>
      </c>
      <c r="Q3216" s="10">
        <f t="shared" si="151"/>
        <v>42337.792511574073</v>
      </c>
      <c r="R3216">
        <f t="shared" si="150"/>
        <v>102</v>
      </c>
      <c r="S3216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8316</v>
      </c>
      <c r="P3217" t="s">
        <v>8317</v>
      </c>
      <c r="Q3217" s="10">
        <f t="shared" si="151"/>
        <v>42219.665173611109</v>
      </c>
      <c r="R3217">
        <f t="shared" si="150"/>
        <v>100</v>
      </c>
      <c r="S3217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8316</v>
      </c>
      <c r="P3218" t="s">
        <v>8317</v>
      </c>
      <c r="Q3218" s="10">
        <f t="shared" si="151"/>
        <v>42165.462627314817</v>
      </c>
      <c r="R3218">
        <f t="shared" si="150"/>
        <v>100</v>
      </c>
      <c r="S3218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8316</v>
      </c>
      <c r="P3219" t="s">
        <v>8317</v>
      </c>
      <c r="Q3219" s="10">
        <f t="shared" si="151"/>
        <v>42648.546111111107</v>
      </c>
      <c r="R3219">
        <f t="shared" si="150"/>
        <v>116</v>
      </c>
      <c r="S3219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8316</v>
      </c>
      <c r="P3220" t="s">
        <v>8317</v>
      </c>
      <c r="Q3220" s="10">
        <f t="shared" si="151"/>
        <v>41971.002152777779</v>
      </c>
      <c r="R3220">
        <f t="shared" si="150"/>
        <v>102</v>
      </c>
      <c r="S3220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8316</v>
      </c>
      <c r="P3221" t="s">
        <v>8317</v>
      </c>
      <c r="Q3221" s="10">
        <f t="shared" si="151"/>
        <v>42050.983182870375</v>
      </c>
      <c r="R3221">
        <f t="shared" si="150"/>
        <v>100</v>
      </c>
      <c r="S3221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8316</v>
      </c>
      <c r="P3222" t="s">
        <v>8317</v>
      </c>
      <c r="Q3222" s="10">
        <f t="shared" si="151"/>
        <v>42772.833379629628</v>
      </c>
      <c r="R3222">
        <f t="shared" si="150"/>
        <v>101</v>
      </c>
      <c r="S3222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8316</v>
      </c>
      <c r="P3223" t="s">
        <v>8317</v>
      </c>
      <c r="Q3223" s="10">
        <f t="shared" si="151"/>
        <v>42155.696793981479</v>
      </c>
      <c r="R3223">
        <f t="shared" si="150"/>
        <v>103</v>
      </c>
      <c r="S3223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8316</v>
      </c>
      <c r="P3224" t="s">
        <v>8317</v>
      </c>
      <c r="Q3224" s="10">
        <f t="shared" si="151"/>
        <v>42270.582141203704</v>
      </c>
      <c r="R3224">
        <f t="shared" si="150"/>
        <v>125</v>
      </c>
      <c r="S3224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8316</v>
      </c>
      <c r="P3225" t="s">
        <v>8317</v>
      </c>
      <c r="Q3225" s="10">
        <f t="shared" si="151"/>
        <v>42206.835370370376</v>
      </c>
      <c r="R3225">
        <f t="shared" si="150"/>
        <v>110</v>
      </c>
      <c r="S3225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8316</v>
      </c>
      <c r="P3226" t="s">
        <v>8317</v>
      </c>
      <c r="Q3226" s="10">
        <f t="shared" si="151"/>
        <v>42697.850844907407</v>
      </c>
      <c r="R3226">
        <f t="shared" si="150"/>
        <v>102</v>
      </c>
      <c r="S3226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8316</v>
      </c>
      <c r="P3227" t="s">
        <v>8317</v>
      </c>
      <c r="Q3227" s="10">
        <f t="shared" si="151"/>
        <v>42503.559467592597</v>
      </c>
      <c r="R3227">
        <f t="shared" si="150"/>
        <v>102</v>
      </c>
      <c r="S3227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8316</v>
      </c>
      <c r="P3228" t="s">
        <v>8317</v>
      </c>
      <c r="Q3228" s="10">
        <f t="shared" si="151"/>
        <v>42277.583472222221</v>
      </c>
      <c r="R3228">
        <f t="shared" si="150"/>
        <v>104</v>
      </c>
      <c r="S3228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8316</v>
      </c>
      <c r="P3229" t="s">
        <v>8317</v>
      </c>
      <c r="Q3229" s="10">
        <f t="shared" si="151"/>
        <v>42722.882361111115</v>
      </c>
      <c r="R3229">
        <f t="shared" si="150"/>
        <v>125</v>
      </c>
      <c r="S3229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8316</v>
      </c>
      <c r="P3230" t="s">
        <v>8317</v>
      </c>
      <c r="Q3230" s="10">
        <f t="shared" si="151"/>
        <v>42323.70930555556</v>
      </c>
      <c r="R3230">
        <f t="shared" si="150"/>
        <v>102</v>
      </c>
      <c r="S3230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8316</v>
      </c>
      <c r="P3231" t="s">
        <v>8317</v>
      </c>
      <c r="Q3231" s="10">
        <f t="shared" si="151"/>
        <v>41933.291643518518</v>
      </c>
      <c r="R3231">
        <f t="shared" si="150"/>
        <v>108</v>
      </c>
      <c r="S3231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8316</v>
      </c>
      <c r="P3232" t="s">
        <v>8317</v>
      </c>
      <c r="Q3232" s="10">
        <f t="shared" si="151"/>
        <v>41898.168125000004</v>
      </c>
      <c r="R3232">
        <f t="shared" si="150"/>
        <v>110</v>
      </c>
      <c r="S3232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8316</v>
      </c>
      <c r="P3233" t="s">
        <v>8317</v>
      </c>
      <c r="Q3233" s="10">
        <f t="shared" si="151"/>
        <v>42446.943831018521</v>
      </c>
      <c r="R3233">
        <f t="shared" ref="R3233:R3296" si="153">ROUND(E3233/D3233*100,0)</f>
        <v>161</v>
      </c>
      <c r="S3233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8316</v>
      </c>
      <c r="P3234" t="s">
        <v>8317</v>
      </c>
      <c r="Q3234" s="10">
        <f t="shared" si="151"/>
        <v>42463.81385416667</v>
      </c>
      <c r="R3234">
        <f t="shared" si="153"/>
        <v>131</v>
      </c>
      <c r="S3234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8316</v>
      </c>
      <c r="P3235" t="s">
        <v>8317</v>
      </c>
      <c r="Q3235" s="10">
        <f t="shared" si="151"/>
        <v>42766.805034722223</v>
      </c>
      <c r="R3235">
        <f t="shared" si="153"/>
        <v>119</v>
      </c>
      <c r="S3235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8316</v>
      </c>
      <c r="P3236" t="s">
        <v>8317</v>
      </c>
      <c r="Q3236" s="10">
        <f t="shared" si="151"/>
        <v>42734.789444444439</v>
      </c>
      <c r="R3236">
        <f t="shared" si="153"/>
        <v>100</v>
      </c>
      <c r="S3236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8316</v>
      </c>
      <c r="P3237" t="s">
        <v>8317</v>
      </c>
      <c r="Q3237" s="10">
        <f t="shared" si="151"/>
        <v>42522.347812499997</v>
      </c>
      <c r="R3237">
        <f t="shared" si="153"/>
        <v>103</v>
      </c>
      <c r="S3237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8316</v>
      </c>
      <c r="P3238" t="s">
        <v>8317</v>
      </c>
      <c r="Q3238" s="10">
        <f t="shared" si="151"/>
        <v>42702.917048611111</v>
      </c>
      <c r="R3238">
        <f t="shared" si="153"/>
        <v>101</v>
      </c>
      <c r="S3238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8316</v>
      </c>
      <c r="P3239" t="s">
        <v>8317</v>
      </c>
      <c r="Q3239" s="10">
        <f t="shared" si="151"/>
        <v>42252.474351851852</v>
      </c>
      <c r="R3239">
        <f t="shared" si="153"/>
        <v>101</v>
      </c>
      <c r="S3239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8316</v>
      </c>
      <c r="P3240" t="s">
        <v>8317</v>
      </c>
      <c r="Q3240" s="10">
        <f t="shared" si="151"/>
        <v>42156.510393518518</v>
      </c>
      <c r="R3240">
        <f t="shared" si="153"/>
        <v>112</v>
      </c>
      <c r="S3240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8316</v>
      </c>
      <c r="P3241" t="s">
        <v>8317</v>
      </c>
      <c r="Q3241" s="10">
        <f t="shared" si="151"/>
        <v>42278.089039351849</v>
      </c>
      <c r="R3241">
        <f t="shared" si="153"/>
        <v>106</v>
      </c>
      <c r="S3241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8316</v>
      </c>
      <c r="P3242" t="s">
        <v>8317</v>
      </c>
      <c r="Q3242" s="10">
        <f t="shared" si="151"/>
        <v>42754.693842592591</v>
      </c>
      <c r="R3242">
        <f t="shared" si="153"/>
        <v>101</v>
      </c>
      <c r="S3242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8316</v>
      </c>
      <c r="P3243" t="s">
        <v>8317</v>
      </c>
      <c r="Q3243" s="10">
        <f t="shared" si="151"/>
        <v>41893.324884259258</v>
      </c>
      <c r="R3243">
        <f t="shared" si="153"/>
        <v>115</v>
      </c>
      <c r="S3243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8316</v>
      </c>
      <c r="P3244" t="s">
        <v>8317</v>
      </c>
      <c r="Q3244" s="10">
        <f t="shared" si="151"/>
        <v>41871.755694444444</v>
      </c>
      <c r="R3244">
        <f t="shared" si="153"/>
        <v>127</v>
      </c>
      <c r="S3244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8316</v>
      </c>
      <c r="P3245" t="s">
        <v>8317</v>
      </c>
      <c r="Q3245" s="10">
        <f t="shared" si="151"/>
        <v>42262.096782407403</v>
      </c>
      <c r="R3245">
        <f t="shared" si="153"/>
        <v>103</v>
      </c>
      <c r="S3245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8316</v>
      </c>
      <c r="P3246" t="s">
        <v>8317</v>
      </c>
      <c r="Q3246" s="10">
        <f t="shared" si="151"/>
        <v>42675.694236111114</v>
      </c>
      <c r="R3246">
        <f t="shared" si="153"/>
        <v>103</v>
      </c>
      <c r="S3246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8316</v>
      </c>
      <c r="P3247" t="s">
        <v>8317</v>
      </c>
      <c r="Q3247" s="10">
        <f t="shared" si="151"/>
        <v>42135.60020833333</v>
      </c>
      <c r="R3247">
        <f t="shared" si="153"/>
        <v>104</v>
      </c>
      <c r="S3247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8316</v>
      </c>
      <c r="P3248" t="s">
        <v>8317</v>
      </c>
      <c r="Q3248" s="10">
        <f t="shared" si="151"/>
        <v>42230.472222222219</v>
      </c>
      <c r="R3248">
        <f t="shared" si="153"/>
        <v>111</v>
      </c>
      <c r="S3248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8316</v>
      </c>
      <c r="P3249" t="s">
        <v>8317</v>
      </c>
      <c r="Q3249" s="10">
        <f t="shared" si="151"/>
        <v>42167.434166666666</v>
      </c>
      <c r="R3249">
        <f t="shared" si="153"/>
        <v>106</v>
      </c>
      <c r="S3249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8316</v>
      </c>
      <c r="P3250" t="s">
        <v>8317</v>
      </c>
      <c r="Q3250" s="10">
        <f t="shared" si="151"/>
        <v>42068.888391203705</v>
      </c>
      <c r="R3250">
        <f t="shared" si="153"/>
        <v>101</v>
      </c>
      <c r="S3250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8316</v>
      </c>
      <c r="P3251" t="s">
        <v>8317</v>
      </c>
      <c r="Q3251" s="10">
        <f t="shared" si="151"/>
        <v>42145.746689814812</v>
      </c>
      <c r="R3251">
        <f t="shared" si="153"/>
        <v>105</v>
      </c>
      <c r="S3251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8316</v>
      </c>
      <c r="P3252" t="s">
        <v>8317</v>
      </c>
      <c r="Q3252" s="10">
        <f t="shared" si="151"/>
        <v>41918.742175925923</v>
      </c>
      <c r="R3252">
        <f t="shared" si="153"/>
        <v>102</v>
      </c>
      <c r="S3252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8316</v>
      </c>
      <c r="P3253" t="s">
        <v>8317</v>
      </c>
      <c r="Q3253" s="10">
        <f t="shared" si="151"/>
        <v>42146.731087962966</v>
      </c>
      <c r="R3253">
        <f t="shared" si="153"/>
        <v>111</v>
      </c>
      <c r="S3253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8316</v>
      </c>
      <c r="P3254" t="s">
        <v>8317</v>
      </c>
      <c r="Q3254" s="10">
        <f t="shared" si="151"/>
        <v>42590.472685185188</v>
      </c>
      <c r="R3254">
        <f t="shared" si="153"/>
        <v>128</v>
      </c>
      <c r="S3254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8316</v>
      </c>
      <c r="P3255" t="s">
        <v>8317</v>
      </c>
      <c r="Q3255" s="10">
        <f t="shared" si="151"/>
        <v>42602.576712962968</v>
      </c>
      <c r="R3255">
        <f t="shared" si="153"/>
        <v>102</v>
      </c>
      <c r="S3255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8316</v>
      </c>
      <c r="P3256" t="s">
        <v>8317</v>
      </c>
      <c r="Q3256" s="10">
        <f t="shared" si="151"/>
        <v>42059.085752314815</v>
      </c>
      <c r="R3256">
        <f t="shared" si="153"/>
        <v>101</v>
      </c>
      <c r="S3256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8316</v>
      </c>
      <c r="P3257" t="s">
        <v>8317</v>
      </c>
      <c r="Q3257" s="10">
        <f t="shared" si="151"/>
        <v>41889.768229166664</v>
      </c>
      <c r="R3257">
        <f t="shared" si="153"/>
        <v>175</v>
      </c>
      <c r="S3257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8316</v>
      </c>
      <c r="P3258" t="s">
        <v>8317</v>
      </c>
      <c r="Q3258" s="10">
        <f t="shared" si="151"/>
        <v>42144.573807870373</v>
      </c>
      <c r="R3258">
        <f t="shared" si="153"/>
        <v>128</v>
      </c>
      <c r="S3258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8316</v>
      </c>
      <c r="P3259" t="s">
        <v>8317</v>
      </c>
      <c r="Q3259" s="10">
        <f t="shared" si="151"/>
        <v>42758.559629629628</v>
      </c>
      <c r="R3259">
        <f t="shared" si="153"/>
        <v>106</v>
      </c>
      <c r="S3259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8316</v>
      </c>
      <c r="P3260" t="s">
        <v>8317</v>
      </c>
      <c r="Q3260" s="10">
        <f t="shared" si="151"/>
        <v>41982.887280092589</v>
      </c>
      <c r="R3260">
        <f t="shared" si="153"/>
        <v>105</v>
      </c>
      <c r="S3260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8316</v>
      </c>
      <c r="P3261" t="s">
        <v>8317</v>
      </c>
      <c r="Q3261" s="10">
        <f t="shared" si="151"/>
        <v>42614.760937500003</v>
      </c>
      <c r="R3261">
        <f t="shared" si="153"/>
        <v>106</v>
      </c>
      <c r="S3261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8316</v>
      </c>
      <c r="P3262" t="s">
        <v>8317</v>
      </c>
      <c r="Q3262" s="10">
        <f t="shared" si="151"/>
        <v>42303.672662037032</v>
      </c>
      <c r="R3262">
        <f t="shared" si="153"/>
        <v>109</v>
      </c>
      <c r="S3262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8316</v>
      </c>
      <c r="P3263" t="s">
        <v>8317</v>
      </c>
      <c r="Q3263" s="10">
        <f t="shared" si="151"/>
        <v>42171.725416666668</v>
      </c>
      <c r="R3263">
        <f t="shared" si="153"/>
        <v>100</v>
      </c>
      <c r="S3263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8316</v>
      </c>
      <c r="P3264" t="s">
        <v>8317</v>
      </c>
      <c r="Q3264" s="10">
        <f t="shared" si="151"/>
        <v>41964.315532407403</v>
      </c>
      <c r="R3264">
        <f t="shared" si="153"/>
        <v>103</v>
      </c>
      <c r="S3264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8316</v>
      </c>
      <c r="P3265" t="s">
        <v>8317</v>
      </c>
      <c r="Q3265" s="10">
        <f t="shared" si="151"/>
        <v>42284.516064814816</v>
      </c>
      <c r="R3265">
        <f t="shared" si="153"/>
        <v>112</v>
      </c>
      <c r="S3265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8316</v>
      </c>
      <c r="P3266" t="s">
        <v>8317</v>
      </c>
      <c r="Q3266" s="10">
        <f t="shared" ref="Q3266:Q3329" si="154">(((J3266/60)/60)/24)+DATE(1970,1,1)</f>
        <v>42016.800208333334</v>
      </c>
      <c r="R3266">
        <f t="shared" si="153"/>
        <v>103</v>
      </c>
      <c r="S3266">
        <f t="shared" ref="S3266:S3329" si="155">YEAR(Q3266)</f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8316</v>
      </c>
      <c r="P3267" t="s">
        <v>8317</v>
      </c>
      <c r="Q3267" s="10">
        <f t="shared" si="154"/>
        <v>42311.711979166663</v>
      </c>
      <c r="R3267">
        <f t="shared" si="153"/>
        <v>164</v>
      </c>
      <c r="S3267">
        <f t="shared" si="155"/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8316</v>
      </c>
      <c r="P3268" t="s">
        <v>8317</v>
      </c>
      <c r="Q3268" s="10">
        <f t="shared" si="154"/>
        <v>42136.536134259266</v>
      </c>
      <c r="R3268">
        <f t="shared" si="153"/>
        <v>131</v>
      </c>
      <c r="S3268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8316</v>
      </c>
      <c r="P3269" t="s">
        <v>8317</v>
      </c>
      <c r="Q3269" s="10">
        <f t="shared" si="154"/>
        <v>42172.757638888885</v>
      </c>
      <c r="R3269">
        <f t="shared" si="153"/>
        <v>102</v>
      </c>
      <c r="S3269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8316</v>
      </c>
      <c r="P3270" t="s">
        <v>8317</v>
      </c>
      <c r="Q3270" s="10">
        <f t="shared" si="154"/>
        <v>42590.90425925926</v>
      </c>
      <c r="R3270">
        <f t="shared" si="153"/>
        <v>128</v>
      </c>
      <c r="S3270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8316</v>
      </c>
      <c r="P3271" t="s">
        <v>8317</v>
      </c>
      <c r="Q3271" s="10">
        <f t="shared" si="154"/>
        <v>42137.395798611105</v>
      </c>
      <c r="R3271">
        <f t="shared" si="153"/>
        <v>102</v>
      </c>
      <c r="S3271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8316</v>
      </c>
      <c r="P3272" t="s">
        <v>8317</v>
      </c>
      <c r="Q3272" s="10">
        <f t="shared" si="154"/>
        <v>42167.533159722225</v>
      </c>
      <c r="R3272">
        <f t="shared" si="153"/>
        <v>102</v>
      </c>
      <c r="S3272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8316</v>
      </c>
      <c r="P3273" t="s">
        <v>8317</v>
      </c>
      <c r="Q3273" s="10">
        <f t="shared" si="154"/>
        <v>41915.437210648146</v>
      </c>
      <c r="R3273">
        <f t="shared" si="153"/>
        <v>130</v>
      </c>
      <c r="S3273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8316</v>
      </c>
      <c r="P3274" t="s">
        <v>8317</v>
      </c>
      <c r="Q3274" s="10">
        <f t="shared" si="154"/>
        <v>42284.500104166669</v>
      </c>
      <c r="R3274">
        <f t="shared" si="153"/>
        <v>154</v>
      </c>
      <c r="S3274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8316</v>
      </c>
      <c r="P3275" t="s">
        <v>8317</v>
      </c>
      <c r="Q3275" s="10">
        <f t="shared" si="154"/>
        <v>42611.801412037035</v>
      </c>
      <c r="R3275">
        <f t="shared" si="153"/>
        <v>107</v>
      </c>
      <c r="S3275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8316</v>
      </c>
      <c r="P3276" t="s">
        <v>8317</v>
      </c>
      <c r="Q3276" s="10">
        <f t="shared" si="154"/>
        <v>42400.704537037032</v>
      </c>
      <c r="R3276">
        <f t="shared" si="153"/>
        <v>101</v>
      </c>
      <c r="S3276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8316</v>
      </c>
      <c r="P3277" t="s">
        <v>8317</v>
      </c>
      <c r="Q3277" s="10">
        <f t="shared" si="154"/>
        <v>42017.88045138889</v>
      </c>
      <c r="R3277">
        <f t="shared" si="153"/>
        <v>100</v>
      </c>
      <c r="S3277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8316</v>
      </c>
      <c r="P3278" t="s">
        <v>8317</v>
      </c>
      <c r="Q3278" s="10">
        <f t="shared" si="154"/>
        <v>42426.949988425928</v>
      </c>
      <c r="R3278">
        <f t="shared" si="153"/>
        <v>117</v>
      </c>
      <c r="S3278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8316</v>
      </c>
      <c r="P3279" t="s">
        <v>8317</v>
      </c>
      <c r="Q3279" s="10">
        <f t="shared" si="154"/>
        <v>41931.682939814818</v>
      </c>
      <c r="R3279">
        <f t="shared" si="153"/>
        <v>109</v>
      </c>
      <c r="S3279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8316</v>
      </c>
      <c r="P3280" t="s">
        <v>8317</v>
      </c>
      <c r="Q3280" s="10">
        <f t="shared" si="154"/>
        <v>42124.848414351851</v>
      </c>
      <c r="R3280">
        <f t="shared" si="153"/>
        <v>103</v>
      </c>
      <c r="S3280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8316</v>
      </c>
      <c r="P3281" t="s">
        <v>8317</v>
      </c>
      <c r="Q3281" s="10">
        <f t="shared" si="154"/>
        <v>42431.102534722217</v>
      </c>
      <c r="R3281">
        <f t="shared" si="153"/>
        <v>114</v>
      </c>
      <c r="S3281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8316</v>
      </c>
      <c r="P3282" t="s">
        <v>8317</v>
      </c>
      <c r="Q3282" s="10">
        <f t="shared" si="154"/>
        <v>42121.756921296299</v>
      </c>
      <c r="R3282">
        <f t="shared" si="153"/>
        <v>103</v>
      </c>
      <c r="S3282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8316</v>
      </c>
      <c r="P3283" t="s">
        <v>8317</v>
      </c>
      <c r="Q3283" s="10">
        <f t="shared" si="154"/>
        <v>42219.019733796296</v>
      </c>
      <c r="R3283">
        <f t="shared" si="153"/>
        <v>122</v>
      </c>
      <c r="S3283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8316</v>
      </c>
      <c r="P3284" t="s">
        <v>8317</v>
      </c>
      <c r="Q3284" s="10">
        <f t="shared" si="154"/>
        <v>42445.19430555556</v>
      </c>
      <c r="R3284">
        <f t="shared" si="153"/>
        <v>103</v>
      </c>
      <c r="S3284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8316</v>
      </c>
      <c r="P3285" t="s">
        <v>8317</v>
      </c>
      <c r="Q3285" s="10">
        <f t="shared" si="154"/>
        <v>42379.74418981481</v>
      </c>
      <c r="R3285">
        <f t="shared" si="153"/>
        <v>105</v>
      </c>
      <c r="S3285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8316</v>
      </c>
      <c r="P3286" t="s">
        <v>8317</v>
      </c>
      <c r="Q3286" s="10">
        <f t="shared" si="154"/>
        <v>42380.884872685187</v>
      </c>
      <c r="R3286">
        <f t="shared" si="153"/>
        <v>102</v>
      </c>
      <c r="S3286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8316</v>
      </c>
      <c r="P3287" t="s">
        <v>8317</v>
      </c>
      <c r="Q3287" s="10">
        <f t="shared" si="154"/>
        <v>42762.942430555559</v>
      </c>
      <c r="R3287">
        <f t="shared" si="153"/>
        <v>112</v>
      </c>
      <c r="S3287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8316</v>
      </c>
      <c r="P3288" t="s">
        <v>8317</v>
      </c>
      <c r="Q3288" s="10">
        <f t="shared" si="154"/>
        <v>42567.840069444443</v>
      </c>
      <c r="R3288">
        <f t="shared" si="153"/>
        <v>102</v>
      </c>
      <c r="S3288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8316</v>
      </c>
      <c r="P3289" t="s">
        <v>8317</v>
      </c>
      <c r="Q3289" s="10">
        <f t="shared" si="154"/>
        <v>42311.750324074077</v>
      </c>
      <c r="R3289">
        <f t="shared" si="153"/>
        <v>100</v>
      </c>
      <c r="S3289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8316</v>
      </c>
      <c r="P3290" t="s">
        <v>8317</v>
      </c>
      <c r="Q3290" s="10">
        <f t="shared" si="154"/>
        <v>42505.774479166663</v>
      </c>
      <c r="R3290">
        <f t="shared" si="153"/>
        <v>100</v>
      </c>
      <c r="S3290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8316</v>
      </c>
      <c r="P3291" t="s">
        <v>8317</v>
      </c>
      <c r="Q3291" s="10">
        <f t="shared" si="154"/>
        <v>42758.368078703701</v>
      </c>
      <c r="R3291">
        <f t="shared" si="153"/>
        <v>133</v>
      </c>
      <c r="S3291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8316</v>
      </c>
      <c r="P3292" t="s">
        <v>8317</v>
      </c>
      <c r="Q3292" s="10">
        <f t="shared" si="154"/>
        <v>42775.51494212963</v>
      </c>
      <c r="R3292">
        <f t="shared" si="153"/>
        <v>121</v>
      </c>
      <c r="S3292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8316</v>
      </c>
      <c r="P3293" t="s">
        <v>8317</v>
      </c>
      <c r="Q3293" s="10">
        <f t="shared" si="154"/>
        <v>42232.702546296292</v>
      </c>
      <c r="R3293">
        <f t="shared" si="153"/>
        <v>114</v>
      </c>
      <c r="S3293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8316</v>
      </c>
      <c r="P3294" t="s">
        <v>8317</v>
      </c>
      <c r="Q3294" s="10">
        <f t="shared" si="154"/>
        <v>42282.770231481481</v>
      </c>
      <c r="R3294">
        <f t="shared" si="153"/>
        <v>286</v>
      </c>
      <c r="S3294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8316</v>
      </c>
      <c r="P3295" t="s">
        <v>8317</v>
      </c>
      <c r="Q3295" s="10">
        <f t="shared" si="154"/>
        <v>42768.425370370373</v>
      </c>
      <c r="R3295">
        <f t="shared" si="153"/>
        <v>170</v>
      </c>
      <c r="S3295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8316</v>
      </c>
      <c r="P3296" t="s">
        <v>8317</v>
      </c>
      <c r="Q3296" s="10">
        <f t="shared" si="154"/>
        <v>42141.541134259256</v>
      </c>
      <c r="R3296">
        <f t="shared" si="153"/>
        <v>118</v>
      </c>
      <c r="S3296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8316</v>
      </c>
      <c r="P3297" t="s">
        <v>8317</v>
      </c>
      <c r="Q3297" s="10">
        <f t="shared" si="154"/>
        <v>42609.442465277782</v>
      </c>
      <c r="R3297">
        <f t="shared" ref="R3297:R3360" si="156">ROUND(E3297/D3297*100,0)</f>
        <v>103</v>
      </c>
      <c r="S3297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8316</v>
      </c>
      <c r="P3298" t="s">
        <v>8317</v>
      </c>
      <c r="Q3298" s="10">
        <f t="shared" si="154"/>
        <v>42309.756620370375</v>
      </c>
      <c r="R3298">
        <f t="shared" si="156"/>
        <v>144</v>
      </c>
      <c r="S3298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8316</v>
      </c>
      <c r="P3299" t="s">
        <v>8317</v>
      </c>
      <c r="Q3299" s="10">
        <f t="shared" si="154"/>
        <v>42193.771481481483</v>
      </c>
      <c r="R3299">
        <f t="shared" si="156"/>
        <v>100</v>
      </c>
      <c r="S3299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8316</v>
      </c>
      <c r="P3300" t="s">
        <v>8317</v>
      </c>
      <c r="Q3300" s="10">
        <f t="shared" si="154"/>
        <v>42239.957962962959</v>
      </c>
      <c r="R3300">
        <f t="shared" si="156"/>
        <v>102</v>
      </c>
      <c r="S3300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8316</v>
      </c>
      <c r="P3301" t="s">
        <v>8317</v>
      </c>
      <c r="Q3301" s="10">
        <f t="shared" si="154"/>
        <v>42261.917395833334</v>
      </c>
      <c r="R3301">
        <f t="shared" si="156"/>
        <v>116</v>
      </c>
      <c r="S3301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8316</v>
      </c>
      <c r="P3302" t="s">
        <v>8317</v>
      </c>
      <c r="Q3302" s="10">
        <f t="shared" si="154"/>
        <v>42102.743773148148</v>
      </c>
      <c r="R3302">
        <f t="shared" si="156"/>
        <v>136</v>
      </c>
      <c r="S3302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8316</v>
      </c>
      <c r="P3303" t="s">
        <v>8317</v>
      </c>
      <c r="Q3303" s="10">
        <f t="shared" si="154"/>
        <v>42538.73583333334</v>
      </c>
      <c r="R3303">
        <f t="shared" si="156"/>
        <v>133</v>
      </c>
      <c r="S3303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8316</v>
      </c>
      <c r="P3304" t="s">
        <v>8317</v>
      </c>
      <c r="Q3304" s="10">
        <f t="shared" si="154"/>
        <v>42681.35157407407</v>
      </c>
      <c r="R3304">
        <f t="shared" si="156"/>
        <v>103</v>
      </c>
      <c r="S3304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8316</v>
      </c>
      <c r="P3305" t="s">
        <v>8317</v>
      </c>
      <c r="Q3305" s="10">
        <f t="shared" si="154"/>
        <v>42056.65143518518</v>
      </c>
      <c r="R3305">
        <f t="shared" si="156"/>
        <v>116</v>
      </c>
      <c r="S3305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8316</v>
      </c>
      <c r="P3306" t="s">
        <v>8317</v>
      </c>
      <c r="Q3306" s="10">
        <f t="shared" si="154"/>
        <v>42696.624444444446</v>
      </c>
      <c r="R3306">
        <f t="shared" si="156"/>
        <v>105</v>
      </c>
      <c r="S3306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8316</v>
      </c>
      <c r="P3307" t="s">
        <v>8317</v>
      </c>
      <c r="Q3307" s="10">
        <f t="shared" si="154"/>
        <v>42186.855879629627</v>
      </c>
      <c r="R3307">
        <f t="shared" si="156"/>
        <v>102</v>
      </c>
      <c r="S3307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8316</v>
      </c>
      <c r="P3308" t="s">
        <v>8317</v>
      </c>
      <c r="Q3308" s="10">
        <f t="shared" si="154"/>
        <v>42493.219236111108</v>
      </c>
      <c r="R3308">
        <f t="shared" si="156"/>
        <v>175</v>
      </c>
      <c r="S3308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8316</v>
      </c>
      <c r="P3309" t="s">
        <v>8317</v>
      </c>
      <c r="Q3309" s="10">
        <f t="shared" si="154"/>
        <v>42475.057164351849</v>
      </c>
      <c r="R3309">
        <f t="shared" si="156"/>
        <v>107</v>
      </c>
      <c r="S3309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8316</v>
      </c>
      <c r="P3310" t="s">
        <v>8317</v>
      </c>
      <c r="Q3310" s="10">
        <f t="shared" si="154"/>
        <v>42452.876909722225</v>
      </c>
      <c r="R3310">
        <f t="shared" si="156"/>
        <v>122</v>
      </c>
      <c r="S3310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8316</v>
      </c>
      <c r="P3311" t="s">
        <v>8317</v>
      </c>
      <c r="Q3311" s="10">
        <f t="shared" si="154"/>
        <v>42628.650208333333</v>
      </c>
      <c r="R3311">
        <f t="shared" si="156"/>
        <v>159</v>
      </c>
      <c r="S3311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8316</v>
      </c>
      <c r="P3312" t="s">
        <v>8317</v>
      </c>
      <c r="Q3312" s="10">
        <f t="shared" si="154"/>
        <v>42253.928530092591</v>
      </c>
      <c r="R3312">
        <f t="shared" si="156"/>
        <v>100</v>
      </c>
      <c r="S3312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8316</v>
      </c>
      <c r="P3313" t="s">
        <v>8317</v>
      </c>
      <c r="Q3313" s="10">
        <f t="shared" si="154"/>
        <v>42264.29178240741</v>
      </c>
      <c r="R3313">
        <f t="shared" si="156"/>
        <v>110</v>
      </c>
      <c r="S3313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8316</v>
      </c>
      <c r="P3314" t="s">
        <v>8317</v>
      </c>
      <c r="Q3314" s="10">
        <f t="shared" si="154"/>
        <v>42664.809560185182</v>
      </c>
      <c r="R3314">
        <f t="shared" si="156"/>
        <v>100</v>
      </c>
      <c r="S3314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8316</v>
      </c>
      <c r="P3315" t="s">
        <v>8317</v>
      </c>
      <c r="Q3315" s="10">
        <f t="shared" si="154"/>
        <v>42382.244409722218</v>
      </c>
      <c r="R3315">
        <f t="shared" si="156"/>
        <v>116</v>
      </c>
      <c r="S3315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8316</v>
      </c>
      <c r="P3316" t="s">
        <v>8317</v>
      </c>
      <c r="Q3316" s="10">
        <f t="shared" si="154"/>
        <v>42105.267488425925</v>
      </c>
      <c r="R3316">
        <f t="shared" si="156"/>
        <v>211</v>
      </c>
      <c r="S3316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8316</v>
      </c>
      <c r="P3317" t="s">
        <v>8317</v>
      </c>
      <c r="Q3317" s="10">
        <f t="shared" si="154"/>
        <v>42466.303715277783</v>
      </c>
      <c r="R3317">
        <f t="shared" si="156"/>
        <v>110</v>
      </c>
      <c r="S3317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8316</v>
      </c>
      <c r="P3318" t="s">
        <v>8317</v>
      </c>
      <c r="Q3318" s="10">
        <f t="shared" si="154"/>
        <v>41826.871238425927</v>
      </c>
      <c r="R3318">
        <f t="shared" si="156"/>
        <v>100</v>
      </c>
      <c r="S3318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8316</v>
      </c>
      <c r="P3319" t="s">
        <v>8317</v>
      </c>
      <c r="Q3319" s="10">
        <f t="shared" si="154"/>
        <v>42499.039629629624</v>
      </c>
      <c r="R3319">
        <f t="shared" si="156"/>
        <v>106</v>
      </c>
      <c r="S3319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8316</v>
      </c>
      <c r="P3320" t="s">
        <v>8317</v>
      </c>
      <c r="Q3320" s="10">
        <f t="shared" si="154"/>
        <v>42431.302002314813</v>
      </c>
      <c r="R3320">
        <f t="shared" si="156"/>
        <v>126</v>
      </c>
      <c r="S3320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8316</v>
      </c>
      <c r="P3321" t="s">
        <v>8317</v>
      </c>
      <c r="Q3321" s="10">
        <f t="shared" si="154"/>
        <v>41990.585486111115</v>
      </c>
      <c r="R3321">
        <f t="shared" si="156"/>
        <v>108</v>
      </c>
      <c r="S3321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8316</v>
      </c>
      <c r="P3322" t="s">
        <v>8317</v>
      </c>
      <c r="Q3322" s="10">
        <f t="shared" si="154"/>
        <v>42513.045798611114</v>
      </c>
      <c r="R3322">
        <f t="shared" si="156"/>
        <v>101</v>
      </c>
      <c r="S3322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8316</v>
      </c>
      <c r="P3323" t="s">
        <v>8317</v>
      </c>
      <c r="Q3323" s="10">
        <f t="shared" si="154"/>
        <v>41914.100289351853</v>
      </c>
      <c r="R3323">
        <f t="shared" si="156"/>
        <v>107</v>
      </c>
      <c r="S3323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8316</v>
      </c>
      <c r="P3324" t="s">
        <v>8317</v>
      </c>
      <c r="Q3324" s="10">
        <f t="shared" si="154"/>
        <v>42521.010370370372</v>
      </c>
      <c r="R3324">
        <f t="shared" si="156"/>
        <v>102</v>
      </c>
      <c r="S3324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8316</v>
      </c>
      <c r="P3325" t="s">
        <v>8317</v>
      </c>
      <c r="Q3325" s="10">
        <f t="shared" si="154"/>
        <v>42608.36583333333</v>
      </c>
      <c r="R3325">
        <f t="shared" si="156"/>
        <v>126</v>
      </c>
      <c r="S3325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8316</v>
      </c>
      <c r="P3326" t="s">
        <v>8317</v>
      </c>
      <c r="Q3326" s="10">
        <f t="shared" si="154"/>
        <v>42512.58321759259</v>
      </c>
      <c r="R3326">
        <f t="shared" si="156"/>
        <v>102</v>
      </c>
      <c r="S3326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8316</v>
      </c>
      <c r="P3327" t="s">
        <v>8317</v>
      </c>
      <c r="Q3327" s="10">
        <f t="shared" si="154"/>
        <v>42064.785613425927</v>
      </c>
      <c r="R3327">
        <f t="shared" si="156"/>
        <v>113</v>
      </c>
      <c r="S3327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8316</v>
      </c>
      <c r="P3328" t="s">
        <v>8317</v>
      </c>
      <c r="Q3328" s="10">
        <f t="shared" si="154"/>
        <v>42041.714178240742</v>
      </c>
      <c r="R3328">
        <f t="shared" si="156"/>
        <v>101</v>
      </c>
      <c r="S3328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8316</v>
      </c>
      <c r="P3329" t="s">
        <v>8317</v>
      </c>
      <c r="Q3329" s="10">
        <f t="shared" si="154"/>
        <v>42468.374606481477</v>
      </c>
      <c r="R3329">
        <f t="shared" si="156"/>
        <v>101</v>
      </c>
      <c r="S3329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8316</v>
      </c>
      <c r="P3330" t="s">
        <v>8317</v>
      </c>
      <c r="Q3330" s="10">
        <f t="shared" ref="Q3330:Q3393" si="157">(((J3330/60)/60)/24)+DATE(1970,1,1)</f>
        <v>41822.57503472222</v>
      </c>
      <c r="R3330">
        <f t="shared" si="156"/>
        <v>146</v>
      </c>
      <c r="S3330">
        <f t="shared" ref="S3330:S3393" si="158">YEAR(Q3330)</f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8316</v>
      </c>
      <c r="P3331" t="s">
        <v>8317</v>
      </c>
      <c r="Q3331" s="10">
        <f t="shared" si="157"/>
        <v>41837.323009259257</v>
      </c>
      <c r="R3331">
        <f t="shared" si="156"/>
        <v>117</v>
      </c>
      <c r="S3331">
        <f t="shared" si="158"/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8316</v>
      </c>
      <c r="P3332" t="s">
        <v>8317</v>
      </c>
      <c r="Q3332" s="10">
        <f t="shared" si="157"/>
        <v>42065.887361111112</v>
      </c>
      <c r="R3332">
        <f t="shared" si="156"/>
        <v>106</v>
      </c>
      <c r="S3332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8316</v>
      </c>
      <c r="P3333" t="s">
        <v>8317</v>
      </c>
      <c r="Q3333" s="10">
        <f t="shared" si="157"/>
        <v>42248.697754629626</v>
      </c>
      <c r="R3333">
        <f t="shared" si="156"/>
        <v>105</v>
      </c>
      <c r="S3333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8316</v>
      </c>
      <c r="P3334" t="s">
        <v>8317</v>
      </c>
      <c r="Q3334" s="10">
        <f t="shared" si="157"/>
        <v>41809.860300925924</v>
      </c>
      <c r="R3334">
        <f t="shared" si="156"/>
        <v>100</v>
      </c>
      <c r="S3334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8316</v>
      </c>
      <c r="P3335" t="s">
        <v>8317</v>
      </c>
      <c r="Q3335" s="10">
        <f t="shared" si="157"/>
        <v>42148.676851851851</v>
      </c>
      <c r="R3335">
        <f t="shared" si="156"/>
        <v>105</v>
      </c>
      <c r="S3335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8316</v>
      </c>
      <c r="P3336" t="s">
        <v>8317</v>
      </c>
      <c r="Q3336" s="10">
        <f t="shared" si="157"/>
        <v>42185.521087962959</v>
      </c>
      <c r="R3336">
        <f t="shared" si="156"/>
        <v>139</v>
      </c>
      <c r="S3336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8316</v>
      </c>
      <c r="P3337" t="s">
        <v>8317</v>
      </c>
      <c r="Q3337" s="10">
        <f t="shared" si="157"/>
        <v>41827.674143518518</v>
      </c>
      <c r="R3337">
        <f t="shared" si="156"/>
        <v>100</v>
      </c>
      <c r="S3337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8316</v>
      </c>
      <c r="P3338" t="s">
        <v>8317</v>
      </c>
      <c r="Q3338" s="10">
        <f t="shared" si="157"/>
        <v>42437.398680555561</v>
      </c>
      <c r="R3338">
        <f t="shared" si="156"/>
        <v>100</v>
      </c>
      <c r="S3338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8316</v>
      </c>
      <c r="P3339" t="s">
        <v>8317</v>
      </c>
      <c r="Q3339" s="10">
        <f t="shared" si="157"/>
        <v>41901.282025462962</v>
      </c>
      <c r="R3339">
        <f t="shared" si="156"/>
        <v>110</v>
      </c>
      <c r="S3339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8316</v>
      </c>
      <c r="P3340" t="s">
        <v>8317</v>
      </c>
      <c r="Q3340" s="10">
        <f t="shared" si="157"/>
        <v>42769.574999999997</v>
      </c>
      <c r="R3340">
        <f t="shared" si="156"/>
        <v>102</v>
      </c>
      <c r="S3340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8316</v>
      </c>
      <c r="P3341" t="s">
        <v>8317</v>
      </c>
      <c r="Q3341" s="10">
        <f t="shared" si="157"/>
        <v>42549.665717592594</v>
      </c>
      <c r="R3341">
        <f t="shared" si="156"/>
        <v>104</v>
      </c>
      <c r="S3341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8316</v>
      </c>
      <c r="P3342" t="s">
        <v>8317</v>
      </c>
      <c r="Q3342" s="10">
        <f t="shared" si="157"/>
        <v>42685.974004629628</v>
      </c>
      <c r="R3342">
        <f t="shared" si="156"/>
        <v>138</v>
      </c>
      <c r="S3342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8316</v>
      </c>
      <c r="P3343" t="s">
        <v>8317</v>
      </c>
      <c r="Q3343" s="10">
        <f t="shared" si="157"/>
        <v>42510.798854166671</v>
      </c>
      <c r="R3343">
        <f t="shared" si="156"/>
        <v>100</v>
      </c>
      <c r="S3343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8316</v>
      </c>
      <c r="P3344" t="s">
        <v>8317</v>
      </c>
      <c r="Q3344" s="10">
        <f t="shared" si="157"/>
        <v>42062.296412037031</v>
      </c>
      <c r="R3344">
        <f t="shared" si="156"/>
        <v>102</v>
      </c>
      <c r="S3344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8316</v>
      </c>
      <c r="P3345" t="s">
        <v>8317</v>
      </c>
      <c r="Q3345" s="10">
        <f t="shared" si="157"/>
        <v>42452.916481481487</v>
      </c>
      <c r="R3345">
        <f t="shared" si="156"/>
        <v>171</v>
      </c>
      <c r="S3345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8316</v>
      </c>
      <c r="P3346" t="s">
        <v>8317</v>
      </c>
      <c r="Q3346" s="10">
        <f t="shared" si="157"/>
        <v>41851.200150462959</v>
      </c>
      <c r="R3346">
        <f t="shared" si="156"/>
        <v>101</v>
      </c>
      <c r="S3346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8316</v>
      </c>
      <c r="P3347" t="s">
        <v>8317</v>
      </c>
      <c r="Q3347" s="10">
        <f t="shared" si="157"/>
        <v>42053.106111111112</v>
      </c>
      <c r="R3347">
        <f t="shared" si="156"/>
        <v>130</v>
      </c>
      <c r="S3347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8316</v>
      </c>
      <c r="P3348" t="s">
        <v>8317</v>
      </c>
      <c r="Q3348" s="10">
        <f t="shared" si="157"/>
        <v>42054.024421296301</v>
      </c>
      <c r="R3348">
        <f t="shared" si="156"/>
        <v>110</v>
      </c>
      <c r="S3348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8316</v>
      </c>
      <c r="P3349" t="s">
        <v>8317</v>
      </c>
      <c r="Q3349" s="10">
        <f t="shared" si="157"/>
        <v>42484.551550925928</v>
      </c>
      <c r="R3349">
        <f t="shared" si="156"/>
        <v>119</v>
      </c>
      <c r="S3349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8316</v>
      </c>
      <c r="P3350" t="s">
        <v>8317</v>
      </c>
      <c r="Q3350" s="10">
        <f t="shared" si="157"/>
        <v>42466.558796296296</v>
      </c>
      <c r="R3350">
        <f t="shared" si="156"/>
        <v>100</v>
      </c>
      <c r="S3350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8316</v>
      </c>
      <c r="P3351" t="s">
        <v>8317</v>
      </c>
      <c r="Q3351" s="10">
        <f t="shared" si="157"/>
        <v>42513.110787037032</v>
      </c>
      <c r="R3351">
        <f t="shared" si="156"/>
        <v>153</v>
      </c>
      <c r="S3351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8316</v>
      </c>
      <c r="P3352" t="s">
        <v>8317</v>
      </c>
      <c r="Q3352" s="10">
        <f t="shared" si="157"/>
        <v>42302.701516203699</v>
      </c>
      <c r="R3352">
        <f t="shared" si="156"/>
        <v>104</v>
      </c>
      <c r="S3352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8316</v>
      </c>
      <c r="P3353" t="s">
        <v>8317</v>
      </c>
      <c r="Q3353" s="10">
        <f t="shared" si="157"/>
        <v>41806.395428240743</v>
      </c>
      <c r="R3353">
        <f t="shared" si="156"/>
        <v>101</v>
      </c>
      <c r="S3353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8316</v>
      </c>
      <c r="P3354" t="s">
        <v>8317</v>
      </c>
      <c r="Q3354" s="10">
        <f t="shared" si="157"/>
        <v>42495.992800925931</v>
      </c>
      <c r="R3354">
        <f t="shared" si="156"/>
        <v>108</v>
      </c>
      <c r="S3354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8316</v>
      </c>
      <c r="P3355" t="s">
        <v>8317</v>
      </c>
      <c r="Q3355" s="10">
        <f t="shared" si="157"/>
        <v>42479.432291666672</v>
      </c>
      <c r="R3355">
        <f t="shared" si="156"/>
        <v>315</v>
      </c>
      <c r="S3355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8316</v>
      </c>
      <c r="P3356" t="s">
        <v>8317</v>
      </c>
      <c r="Q3356" s="10">
        <f t="shared" si="157"/>
        <v>42270.7269212963</v>
      </c>
      <c r="R3356">
        <f t="shared" si="156"/>
        <v>102</v>
      </c>
      <c r="S3356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8316</v>
      </c>
      <c r="P3357" t="s">
        <v>8317</v>
      </c>
      <c r="Q3357" s="10">
        <f t="shared" si="157"/>
        <v>42489.619525462964</v>
      </c>
      <c r="R3357">
        <f t="shared" si="156"/>
        <v>126</v>
      </c>
      <c r="S3357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8316</v>
      </c>
      <c r="P3358" t="s">
        <v>8317</v>
      </c>
      <c r="Q3358" s="10">
        <f t="shared" si="157"/>
        <v>42536.815648148149</v>
      </c>
      <c r="R3358">
        <f t="shared" si="156"/>
        <v>101</v>
      </c>
      <c r="S3358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8316</v>
      </c>
      <c r="P3359" t="s">
        <v>8317</v>
      </c>
      <c r="Q3359" s="10">
        <f t="shared" si="157"/>
        <v>41822.417939814812</v>
      </c>
      <c r="R3359">
        <f t="shared" si="156"/>
        <v>101</v>
      </c>
      <c r="S3359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8316</v>
      </c>
      <c r="P3360" t="s">
        <v>8317</v>
      </c>
      <c r="Q3360" s="10">
        <f t="shared" si="157"/>
        <v>41932.311099537037</v>
      </c>
      <c r="R3360">
        <f t="shared" si="156"/>
        <v>103</v>
      </c>
      <c r="S3360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8316</v>
      </c>
      <c r="P3361" t="s">
        <v>8317</v>
      </c>
      <c r="Q3361" s="10">
        <f t="shared" si="157"/>
        <v>42746.057106481487</v>
      </c>
      <c r="R3361">
        <f t="shared" ref="R3361:R3424" si="159">ROUND(E3361/D3361*100,0)</f>
        <v>106</v>
      </c>
      <c r="S3361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8316</v>
      </c>
      <c r="P3362" t="s">
        <v>8317</v>
      </c>
      <c r="Q3362" s="10">
        <f t="shared" si="157"/>
        <v>42697.082673611112</v>
      </c>
      <c r="R3362">
        <f t="shared" si="159"/>
        <v>101</v>
      </c>
      <c r="S3362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8316</v>
      </c>
      <c r="P3363" t="s">
        <v>8317</v>
      </c>
      <c r="Q3363" s="10">
        <f t="shared" si="157"/>
        <v>41866.025347222225</v>
      </c>
      <c r="R3363">
        <f t="shared" si="159"/>
        <v>113</v>
      </c>
      <c r="S3363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8316</v>
      </c>
      <c r="P3364" t="s">
        <v>8317</v>
      </c>
      <c r="Q3364" s="10">
        <f t="shared" si="157"/>
        <v>42056.091631944444</v>
      </c>
      <c r="R3364">
        <f t="shared" si="159"/>
        <v>218</v>
      </c>
      <c r="S3364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8316</v>
      </c>
      <c r="P3365" t="s">
        <v>8317</v>
      </c>
      <c r="Q3365" s="10">
        <f t="shared" si="157"/>
        <v>41851.771354166667</v>
      </c>
      <c r="R3365">
        <f t="shared" si="159"/>
        <v>101</v>
      </c>
      <c r="S3365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8316</v>
      </c>
      <c r="P3366" t="s">
        <v>8317</v>
      </c>
      <c r="Q3366" s="10">
        <f t="shared" si="157"/>
        <v>42422.977418981478</v>
      </c>
      <c r="R3366">
        <f t="shared" si="159"/>
        <v>106</v>
      </c>
      <c r="S3366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8316</v>
      </c>
      <c r="P3367" t="s">
        <v>8317</v>
      </c>
      <c r="Q3367" s="10">
        <f t="shared" si="157"/>
        <v>42321.101759259262</v>
      </c>
      <c r="R3367">
        <f t="shared" si="159"/>
        <v>104</v>
      </c>
      <c r="S3367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8316</v>
      </c>
      <c r="P3368" t="s">
        <v>8317</v>
      </c>
      <c r="Q3368" s="10">
        <f t="shared" si="157"/>
        <v>42107.067557870367</v>
      </c>
      <c r="R3368">
        <f t="shared" si="159"/>
        <v>221</v>
      </c>
      <c r="S3368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8316</v>
      </c>
      <c r="P3369" t="s">
        <v>8317</v>
      </c>
      <c r="Q3369" s="10">
        <f t="shared" si="157"/>
        <v>42192.933958333335</v>
      </c>
      <c r="R3369">
        <f t="shared" si="159"/>
        <v>119</v>
      </c>
      <c r="S3369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8316</v>
      </c>
      <c r="P3370" t="s">
        <v>8317</v>
      </c>
      <c r="Q3370" s="10">
        <f t="shared" si="157"/>
        <v>41969.199756944443</v>
      </c>
      <c r="R3370">
        <f t="shared" si="159"/>
        <v>105</v>
      </c>
      <c r="S3370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8316</v>
      </c>
      <c r="P3371" t="s">
        <v>8317</v>
      </c>
      <c r="Q3371" s="10">
        <f t="shared" si="157"/>
        <v>42690.041435185187</v>
      </c>
      <c r="R3371">
        <f t="shared" si="159"/>
        <v>104</v>
      </c>
      <c r="S3371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8316</v>
      </c>
      <c r="P3372" t="s">
        <v>8317</v>
      </c>
      <c r="Q3372" s="10">
        <f t="shared" si="157"/>
        <v>42690.334317129629</v>
      </c>
      <c r="R3372">
        <f t="shared" si="159"/>
        <v>118</v>
      </c>
      <c r="S3372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8316</v>
      </c>
      <c r="P3373" t="s">
        <v>8317</v>
      </c>
      <c r="Q3373" s="10">
        <f t="shared" si="157"/>
        <v>42312.874594907407</v>
      </c>
      <c r="R3373">
        <f t="shared" si="159"/>
        <v>139</v>
      </c>
      <c r="S3373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8316</v>
      </c>
      <c r="P3374" t="s">
        <v>8317</v>
      </c>
      <c r="Q3374" s="10">
        <f t="shared" si="157"/>
        <v>41855.548101851848</v>
      </c>
      <c r="R3374">
        <f t="shared" si="159"/>
        <v>104</v>
      </c>
      <c r="S3374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8316</v>
      </c>
      <c r="P3375" t="s">
        <v>8317</v>
      </c>
      <c r="Q3375" s="10">
        <f t="shared" si="157"/>
        <v>42179.854629629626</v>
      </c>
      <c r="R3375">
        <f t="shared" si="159"/>
        <v>100</v>
      </c>
      <c r="S3375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8316</v>
      </c>
      <c r="P3376" t="s">
        <v>8317</v>
      </c>
      <c r="Q3376" s="10">
        <f t="shared" si="157"/>
        <v>42275.731666666667</v>
      </c>
      <c r="R3376">
        <f t="shared" si="159"/>
        <v>107</v>
      </c>
      <c r="S3376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8316</v>
      </c>
      <c r="P3377" t="s">
        <v>8317</v>
      </c>
      <c r="Q3377" s="10">
        <f t="shared" si="157"/>
        <v>41765.610798611109</v>
      </c>
      <c r="R3377">
        <f t="shared" si="159"/>
        <v>100</v>
      </c>
      <c r="S3377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8316</v>
      </c>
      <c r="P3378" t="s">
        <v>8317</v>
      </c>
      <c r="Q3378" s="10">
        <f t="shared" si="157"/>
        <v>42059.701319444444</v>
      </c>
      <c r="R3378">
        <f t="shared" si="159"/>
        <v>100</v>
      </c>
      <c r="S3378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8316</v>
      </c>
      <c r="P3379" t="s">
        <v>8317</v>
      </c>
      <c r="Q3379" s="10">
        <f t="shared" si="157"/>
        <v>42053.732627314821</v>
      </c>
      <c r="R3379">
        <f t="shared" si="159"/>
        <v>101</v>
      </c>
      <c r="S3379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8316</v>
      </c>
      <c r="P3380" t="s">
        <v>8317</v>
      </c>
      <c r="Q3380" s="10">
        <f t="shared" si="157"/>
        <v>41858.355393518519</v>
      </c>
      <c r="R3380">
        <f t="shared" si="159"/>
        <v>108</v>
      </c>
      <c r="S3380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8316</v>
      </c>
      <c r="P3381" t="s">
        <v>8317</v>
      </c>
      <c r="Q3381" s="10">
        <f t="shared" si="157"/>
        <v>42225.513888888891</v>
      </c>
      <c r="R3381">
        <f t="shared" si="159"/>
        <v>104</v>
      </c>
      <c r="S3381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8316</v>
      </c>
      <c r="P3382" t="s">
        <v>8317</v>
      </c>
      <c r="Q3382" s="10">
        <f t="shared" si="157"/>
        <v>41937.95344907407</v>
      </c>
      <c r="R3382">
        <f t="shared" si="159"/>
        <v>104</v>
      </c>
      <c r="S3382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8316</v>
      </c>
      <c r="P3383" t="s">
        <v>8317</v>
      </c>
      <c r="Q3383" s="10">
        <f t="shared" si="157"/>
        <v>42044.184988425928</v>
      </c>
      <c r="R3383">
        <f t="shared" si="159"/>
        <v>102</v>
      </c>
      <c r="S3383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8316</v>
      </c>
      <c r="P3384" t="s">
        <v>8317</v>
      </c>
      <c r="Q3384" s="10">
        <f t="shared" si="157"/>
        <v>42559.431203703702</v>
      </c>
      <c r="R3384">
        <f t="shared" si="159"/>
        <v>101</v>
      </c>
      <c r="S3384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8316</v>
      </c>
      <c r="P3385" t="s">
        <v>8317</v>
      </c>
      <c r="Q3385" s="10">
        <f t="shared" si="157"/>
        <v>42524.782638888893</v>
      </c>
      <c r="R3385">
        <f t="shared" si="159"/>
        <v>112</v>
      </c>
      <c r="S3385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8316</v>
      </c>
      <c r="P3386" t="s">
        <v>8317</v>
      </c>
      <c r="Q3386" s="10">
        <f t="shared" si="157"/>
        <v>42292.087592592594</v>
      </c>
      <c r="R3386">
        <f t="shared" si="159"/>
        <v>100</v>
      </c>
      <c r="S3386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8316</v>
      </c>
      <c r="P3387" t="s">
        <v>8317</v>
      </c>
      <c r="Q3387" s="10">
        <f t="shared" si="157"/>
        <v>41953.8675</v>
      </c>
      <c r="R3387">
        <f t="shared" si="159"/>
        <v>100</v>
      </c>
      <c r="S3387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8316</v>
      </c>
      <c r="P3388" t="s">
        <v>8317</v>
      </c>
      <c r="Q3388" s="10">
        <f t="shared" si="157"/>
        <v>41946.644745370373</v>
      </c>
      <c r="R3388">
        <f t="shared" si="159"/>
        <v>105</v>
      </c>
      <c r="S3388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8316</v>
      </c>
      <c r="P3389" t="s">
        <v>8317</v>
      </c>
      <c r="Q3389" s="10">
        <f t="shared" si="157"/>
        <v>41947.762592592589</v>
      </c>
      <c r="R3389">
        <f t="shared" si="159"/>
        <v>117</v>
      </c>
      <c r="S3389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8316</v>
      </c>
      <c r="P3390" t="s">
        <v>8317</v>
      </c>
      <c r="Q3390" s="10">
        <f t="shared" si="157"/>
        <v>42143.461122685185</v>
      </c>
      <c r="R3390">
        <f t="shared" si="159"/>
        <v>104</v>
      </c>
      <c r="S3390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8316</v>
      </c>
      <c r="P3391" t="s">
        <v>8317</v>
      </c>
      <c r="Q3391" s="10">
        <f t="shared" si="157"/>
        <v>42494.563449074078</v>
      </c>
      <c r="R3391">
        <f t="shared" si="159"/>
        <v>115</v>
      </c>
      <c r="S3391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8316</v>
      </c>
      <c r="P3392" t="s">
        <v>8317</v>
      </c>
      <c r="Q3392" s="10">
        <f t="shared" si="157"/>
        <v>41815.774826388886</v>
      </c>
      <c r="R3392">
        <f t="shared" si="159"/>
        <v>102</v>
      </c>
      <c r="S3392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8316</v>
      </c>
      <c r="P3393" t="s">
        <v>8317</v>
      </c>
      <c r="Q3393" s="10">
        <f t="shared" si="157"/>
        <v>41830.545694444445</v>
      </c>
      <c r="R3393">
        <f t="shared" si="159"/>
        <v>223</v>
      </c>
      <c r="S3393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8316</v>
      </c>
      <c r="P3394" t="s">
        <v>8317</v>
      </c>
      <c r="Q3394" s="10">
        <f t="shared" ref="Q3394:Q3457" si="160">(((J3394/60)/60)/24)+DATE(1970,1,1)</f>
        <v>42446.845543981486</v>
      </c>
      <c r="R3394">
        <f t="shared" si="159"/>
        <v>100</v>
      </c>
      <c r="S3394">
        <f t="shared" ref="S3394:S3457" si="161">YEAR(Q3394)</f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8316</v>
      </c>
      <c r="P3395" t="s">
        <v>8317</v>
      </c>
      <c r="Q3395" s="10">
        <f t="shared" si="160"/>
        <v>41923.921643518523</v>
      </c>
      <c r="R3395">
        <f t="shared" si="159"/>
        <v>106</v>
      </c>
      <c r="S3395">
        <f t="shared" si="161"/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8316</v>
      </c>
      <c r="P3396" t="s">
        <v>8317</v>
      </c>
      <c r="Q3396" s="10">
        <f t="shared" si="160"/>
        <v>41817.59542824074</v>
      </c>
      <c r="R3396">
        <f t="shared" si="159"/>
        <v>142</v>
      </c>
      <c r="S3396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8316</v>
      </c>
      <c r="P3397" t="s">
        <v>8317</v>
      </c>
      <c r="Q3397" s="10">
        <f t="shared" si="160"/>
        <v>42140.712314814817</v>
      </c>
      <c r="R3397">
        <f t="shared" si="159"/>
        <v>184</v>
      </c>
      <c r="S3397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8316</v>
      </c>
      <c r="P3398" t="s">
        <v>8317</v>
      </c>
      <c r="Q3398" s="10">
        <f t="shared" si="160"/>
        <v>41764.44663194444</v>
      </c>
      <c r="R3398">
        <f t="shared" si="159"/>
        <v>104</v>
      </c>
      <c r="S3398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8316</v>
      </c>
      <c r="P3399" t="s">
        <v>8317</v>
      </c>
      <c r="Q3399" s="10">
        <f t="shared" si="160"/>
        <v>42378.478344907402</v>
      </c>
      <c r="R3399">
        <f t="shared" si="159"/>
        <v>112</v>
      </c>
      <c r="S3399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8316</v>
      </c>
      <c r="P3400" t="s">
        <v>8317</v>
      </c>
      <c r="Q3400" s="10">
        <f t="shared" si="160"/>
        <v>41941.75203703704</v>
      </c>
      <c r="R3400">
        <f t="shared" si="159"/>
        <v>111</v>
      </c>
      <c r="S3400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8316</v>
      </c>
      <c r="P3401" t="s">
        <v>8317</v>
      </c>
      <c r="Q3401" s="10">
        <f t="shared" si="160"/>
        <v>42026.920428240745</v>
      </c>
      <c r="R3401">
        <f t="shared" si="159"/>
        <v>104</v>
      </c>
      <c r="S3401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8316</v>
      </c>
      <c r="P3402" t="s">
        <v>8317</v>
      </c>
      <c r="Q3402" s="10">
        <f t="shared" si="160"/>
        <v>41834.953865740739</v>
      </c>
      <c r="R3402">
        <f t="shared" si="159"/>
        <v>100</v>
      </c>
      <c r="S3402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8316</v>
      </c>
      <c r="P3403" t="s">
        <v>8317</v>
      </c>
      <c r="Q3403" s="10">
        <f t="shared" si="160"/>
        <v>42193.723912037036</v>
      </c>
      <c r="R3403">
        <f t="shared" si="159"/>
        <v>102</v>
      </c>
      <c r="S3403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8316</v>
      </c>
      <c r="P3404" t="s">
        <v>8317</v>
      </c>
      <c r="Q3404" s="10">
        <f t="shared" si="160"/>
        <v>42290.61855324074</v>
      </c>
      <c r="R3404">
        <f t="shared" si="159"/>
        <v>110</v>
      </c>
      <c r="S3404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8316</v>
      </c>
      <c r="P3405" t="s">
        <v>8317</v>
      </c>
      <c r="Q3405" s="10">
        <f t="shared" si="160"/>
        <v>42150.462083333332</v>
      </c>
      <c r="R3405">
        <f t="shared" si="159"/>
        <v>100</v>
      </c>
      <c r="S3405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8316</v>
      </c>
      <c r="P3406" t="s">
        <v>8317</v>
      </c>
      <c r="Q3406" s="10">
        <f t="shared" si="160"/>
        <v>42152.503495370373</v>
      </c>
      <c r="R3406">
        <f t="shared" si="159"/>
        <v>122</v>
      </c>
      <c r="S3406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8316</v>
      </c>
      <c r="P3407" t="s">
        <v>8317</v>
      </c>
      <c r="Q3407" s="10">
        <f t="shared" si="160"/>
        <v>42410.017199074078</v>
      </c>
      <c r="R3407">
        <f t="shared" si="159"/>
        <v>138</v>
      </c>
      <c r="S3407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8316</v>
      </c>
      <c r="P3408" t="s">
        <v>8317</v>
      </c>
      <c r="Q3408" s="10">
        <f t="shared" si="160"/>
        <v>41791.492777777778</v>
      </c>
      <c r="R3408">
        <f t="shared" si="159"/>
        <v>100</v>
      </c>
      <c r="S3408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8316</v>
      </c>
      <c r="P3409" t="s">
        <v>8317</v>
      </c>
      <c r="Q3409" s="10">
        <f t="shared" si="160"/>
        <v>41796.422326388885</v>
      </c>
      <c r="R3409">
        <f t="shared" si="159"/>
        <v>107</v>
      </c>
      <c r="S3409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8316</v>
      </c>
      <c r="P3410" t="s">
        <v>8317</v>
      </c>
      <c r="Q3410" s="10">
        <f t="shared" si="160"/>
        <v>41808.991944444446</v>
      </c>
      <c r="R3410">
        <f t="shared" si="159"/>
        <v>211</v>
      </c>
      <c r="S3410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8316</v>
      </c>
      <c r="P3411" t="s">
        <v>8317</v>
      </c>
      <c r="Q3411" s="10">
        <f t="shared" si="160"/>
        <v>42544.814328703709</v>
      </c>
      <c r="R3411">
        <f t="shared" si="159"/>
        <v>124</v>
      </c>
      <c r="S3411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8316</v>
      </c>
      <c r="P3412" t="s">
        <v>8317</v>
      </c>
      <c r="Q3412" s="10">
        <f t="shared" si="160"/>
        <v>42500.041550925926</v>
      </c>
      <c r="R3412">
        <f t="shared" si="159"/>
        <v>109</v>
      </c>
      <c r="S3412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8316</v>
      </c>
      <c r="P3413" t="s">
        <v>8317</v>
      </c>
      <c r="Q3413" s="10">
        <f t="shared" si="160"/>
        <v>42265.022824074069</v>
      </c>
      <c r="R3413">
        <f t="shared" si="159"/>
        <v>104</v>
      </c>
      <c r="S3413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8316</v>
      </c>
      <c r="P3414" t="s">
        <v>8317</v>
      </c>
      <c r="Q3414" s="10">
        <f t="shared" si="160"/>
        <v>41879.959050925929</v>
      </c>
      <c r="R3414">
        <f t="shared" si="159"/>
        <v>100</v>
      </c>
      <c r="S3414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8316</v>
      </c>
      <c r="P3415" t="s">
        <v>8317</v>
      </c>
      <c r="Q3415" s="10">
        <f t="shared" si="160"/>
        <v>42053.733078703706</v>
      </c>
      <c r="R3415">
        <f t="shared" si="159"/>
        <v>130</v>
      </c>
      <c r="S3415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8316</v>
      </c>
      <c r="P3416" t="s">
        <v>8317</v>
      </c>
      <c r="Q3416" s="10">
        <f t="shared" si="160"/>
        <v>42675.832465277781</v>
      </c>
      <c r="R3416">
        <f t="shared" si="159"/>
        <v>104</v>
      </c>
      <c r="S3416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8316</v>
      </c>
      <c r="P3417" t="s">
        <v>8317</v>
      </c>
      <c r="Q3417" s="10">
        <f t="shared" si="160"/>
        <v>42467.144166666665</v>
      </c>
      <c r="R3417">
        <f t="shared" si="159"/>
        <v>100</v>
      </c>
      <c r="S3417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8316</v>
      </c>
      <c r="P3418" t="s">
        <v>8317</v>
      </c>
      <c r="Q3418" s="10">
        <f t="shared" si="160"/>
        <v>42089.412557870368</v>
      </c>
      <c r="R3418">
        <f t="shared" si="159"/>
        <v>120</v>
      </c>
      <c r="S3418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8316</v>
      </c>
      <c r="P3419" t="s">
        <v>8317</v>
      </c>
      <c r="Q3419" s="10">
        <f t="shared" si="160"/>
        <v>41894.91375</v>
      </c>
      <c r="R3419">
        <f t="shared" si="159"/>
        <v>100</v>
      </c>
      <c r="S3419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8316</v>
      </c>
      <c r="P3420" t="s">
        <v>8317</v>
      </c>
      <c r="Q3420" s="10">
        <f t="shared" si="160"/>
        <v>41752.83457175926</v>
      </c>
      <c r="R3420">
        <f t="shared" si="159"/>
        <v>101</v>
      </c>
      <c r="S3420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8316</v>
      </c>
      <c r="P3421" t="s">
        <v>8317</v>
      </c>
      <c r="Q3421" s="10">
        <f t="shared" si="160"/>
        <v>42448.821585648147</v>
      </c>
      <c r="R3421">
        <f t="shared" si="159"/>
        <v>107</v>
      </c>
      <c r="S3421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8316</v>
      </c>
      <c r="P3422" t="s">
        <v>8317</v>
      </c>
      <c r="Q3422" s="10">
        <f t="shared" si="160"/>
        <v>42405.090300925927</v>
      </c>
      <c r="R3422">
        <f t="shared" si="159"/>
        <v>138</v>
      </c>
      <c r="S3422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8316</v>
      </c>
      <c r="P3423" t="s">
        <v>8317</v>
      </c>
      <c r="Q3423" s="10">
        <f t="shared" si="160"/>
        <v>42037.791238425925</v>
      </c>
      <c r="R3423">
        <f t="shared" si="159"/>
        <v>101</v>
      </c>
      <c r="S3423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8316</v>
      </c>
      <c r="P3424" t="s">
        <v>8317</v>
      </c>
      <c r="Q3424" s="10">
        <f t="shared" si="160"/>
        <v>42323.562222222223</v>
      </c>
      <c r="R3424">
        <f t="shared" si="159"/>
        <v>109</v>
      </c>
      <c r="S3424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8316</v>
      </c>
      <c r="P3425" t="s">
        <v>8317</v>
      </c>
      <c r="Q3425" s="10">
        <f t="shared" si="160"/>
        <v>42088.911354166667</v>
      </c>
      <c r="R3425">
        <f t="shared" ref="R3425:R3488" si="162">ROUND(E3425/D3425*100,0)</f>
        <v>140</v>
      </c>
      <c r="S3425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8316</v>
      </c>
      <c r="P3426" t="s">
        <v>8317</v>
      </c>
      <c r="Q3426" s="10">
        <f t="shared" si="160"/>
        <v>42018.676898148144</v>
      </c>
      <c r="R3426">
        <f t="shared" si="162"/>
        <v>104</v>
      </c>
      <c r="S3426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8316</v>
      </c>
      <c r="P3427" t="s">
        <v>8317</v>
      </c>
      <c r="Q3427" s="10">
        <f t="shared" si="160"/>
        <v>41884.617314814815</v>
      </c>
      <c r="R3427">
        <f t="shared" si="162"/>
        <v>103</v>
      </c>
      <c r="S3427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8316</v>
      </c>
      <c r="P3428" t="s">
        <v>8317</v>
      </c>
      <c r="Q3428" s="10">
        <f t="shared" si="160"/>
        <v>41884.056747685187</v>
      </c>
      <c r="R3428">
        <f t="shared" si="162"/>
        <v>108</v>
      </c>
      <c r="S3428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8316</v>
      </c>
      <c r="P3429" t="s">
        <v>8317</v>
      </c>
      <c r="Q3429" s="10">
        <f t="shared" si="160"/>
        <v>41792.645277777774</v>
      </c>
      <c r="R3429">
        <f t="shared" si="162"/>
        <v>100</v>
      </c>
      <c r="S3429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8316</v>
      </c>
      <c r="P3430" t="s">
        <v>8317</v>
      </c>
      <c r="Q3430" s="10">
        <f t="shared" si="160"/>
        <v>42038.720451388886</v>
      </c>
      <c r="R3430">
        <f t="shared" si="162"/>
        <v>103</v>
      </c>
      <c r="S3430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8316</v>
      </c>
      <c r="P3431" t="s">
        <v>8317</v>
      </c>
      <c r="Q3431" s="10">
        <f t="shared" si="160"/>
        <v>42662.021539351852</v>
      </c>
      <c r="R3431">
        <f t="shared" si="162"/>
        <v>130</v>
      </c>
      <c r="S3431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8316</v>
      </c>
      <c r="P3432" t="s">
        <v>8317</v>
      </c>
      <c r="Q3432" s="10">
        <f t="shared" si="160"/>
        <v>41820.945613425924</v>
      </c>
      <c r="R3432">
        <f t="shared" si="162"/>
        <v>109</v>
      </c>
      <c r="S3432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8316</v>
      </c>
      <c r="P3433" t="s">
        <v>8317</v>
      </c>
      <c r="Q3433" s="10">
        <f t="shared" si="160"/>
        <v>41839.730937500004</v>
      </c>
      <c r="R3433">
        <f t="shared" si="162"/>
        <v>100</v>
      </c>
      <c r="S3433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8316</v>
      </c>
      <c r="P3434" t="s">
        <v>8317</v>
      </c>
      <c r="Q3434" s="10">
        <f t="shared" si="160"/>
        <v>42380.581180555557</v>
      </c>
      <c r="R3434">
        <f t="shared" si="162"/>
        <v>110</v>
      </c>
      <c r="S3434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8316</v>
      </c>
      <c r="P3435" t="s">
        <v>8317</v>
      </c>
      <c r="Q3435" s="10">
        <f t="shared" si="160"/>
        <v>41776.063136574077</v>
      </c>
      <c r="R3435">
        <f t="shared" si="162"/>
        <v>100</v>
      </c>
      <c r="S3435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8316</v>
      </c>
      <c r="P3436" t="s">
        <v>8317</v>
      </c>
      <c r="Q3436" s="10">
        <f t="shared" si="160"/>
        <v>41800.380428240744</v>
      </c>
      <c r="R3436">
        <f t="shared" si="162"/>
        <v>106</v>
      </c>
      <c r="S3436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8316</v>
      </c>
      <c r="P3437" t="s">
        <v>8317</v>
      </c>
      <c r="Q3437" s="10">
        <f t="shared" si="160"/>
        <v>42572.61681712963</v>
      </c>
      <c r="R3437">
        <f t="shared" si="162"/>
        <v>112</v>
      </c>
      <c r="S3437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8316</v>
      </c>
      <c r="P3438" t="s">
        <v>8317</v>
      </c>
      <c r="Q3438" s="10">
        <f t="shared" si="160"/>
        <v>41851.541585648149</v>
      </c>
      <c r="R3438">
        <f t="shared" si="162"/>
        <v>106</v>
      </c>
      <c r="S3438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8316</v>
      </c>
      <c r="P3439" t="s">
        <v>8317</v>
      </c>
      <c r="Q3439" s="10">
        <f t="shared" si="160"/>
        <v>42205.710879629631</v>
      </c>
      <c r="R3439">
        <f t="shared" si="162"/>
        <v>101</v>
      </c>
      <c r="S3439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8316</v>
      </c>
      <c r="P3440" t="s">
        <v>8317</v>
      </c>
      <c r="Q3440" s="10">
        <f t="shared" si="160"/>
        <v>42100.927858796291</v>
      </c>
      <c r="R3440">
        <f t="shared" si="162"/>
        <v>104</v>
      </c>
      <c r="S3440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8316</v>
      </c>
      <c r="P3441" t="s">
        <v>8317</v>
      </c>
      <c r="Q3441" s="10">
        <f t="shared" si="160"/>
        <v>42374.911226851851</v>
      </c>
      <c r="R3441">
        <f t="shared" si="162"/>
        <v>135</v>
      </c>
      <c r="S3441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8316</v>
      </c>
      <c r="P3442" t="s">
        <v>8317</v>
      </c>
      <c r="Q3442" s="10">
        <f t="shared" si="160"/>
        <v>41809.12300925926</v>
      </c>
      <c r="R3442">
        <f t="shared" si="162"/>
        <v>105</v>
      </c>
      <c r="S3442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8316</v>
      </c>
      <c r="P3443" t="s">
        <v>8317</v>
      </c>
      <c r="Q3443" s="10">
        <f t="shared" si="160"/>
        <v>42294.429641203707</v>
      </c>
      <c r="R3443">
        <f t="shared" si="162"/>
        <v>103</v>
      </c>
      <c r="S3443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8316</v>
      </c>
      <c r="P3444" t="s">
        <v>8317</v>
      </c>
      <c r="Q3444" s="10">
        <f t="shared" si="160"/>
        <v>42124.841111111105</v>
      </c>
      <c r="R3444">
        <f t="shared" si="162"/>
        <v>100</v>
      </c>
      <c r="S3444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8316</v>
      </c>
      <c r="P3445" t="s">
        <v>8317</v>
      </c>
      <c r="Q3445" s="10">
        <f t="shared" si="160"/>
        <v>41861.524837962963</v>
      </c>
      <c r="R3445">
        <f t="shared" si="162"/>
        <v>186</v>
      </c>
      <c r="S3445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8316</v>
      </c>
      <c r="P3446" t="s">
        <v>8317</v>
      </c>
      <c r="Q3446" s="10">
        <f t="shared" si="160"/>
        <v>42521.291504629626</v>
      </c>
      <c r="R3446">
        <f t="shared" si="162"/>
        <v>289</v>
      </c>
      <c r="S3446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8316</v>
      </c>
      <c r="P3447" t="s">
        <v>8317</v>
      </c>
      <c r="Q3447" s="10">
        <f t="shared" si="160"/>
        <v>42272.530509259261</v>
      </c>
      <c r="R3447">
        <f t="shared" si="162"/>
        <v>100</v>
      </c>
      <c r="S3447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8316</v>
      </c>
      <c r="P3448" t="s">
        <v>8317</v>
      </c>
      <c r="Q3448" s="10">
        <f t="shared" si="160"/>
        <v>42016.832465277781</v>
      </c>
      <c r="R3448">
        <f t="shared" si="162"/>
        <v>108</v>
      </c>
      <c r="S3448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8316</v>
      </c>
      <c r="P3449" t="s">
        <v>8317</v>
      </c>
      <c r="Q3449" s="10">
        <f t="shared" si="160"/>
        <v>42402.889027777783</v>
      </c>
      <c r="R3449">
        <f t="shared" si="162"/>
        <v>108</v>
      </c>
      <c r="S3449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8316</v>
      </c>
      <c r="P3450" t="s">
        <v>8317</v>
      </c>
      <c r="Q3450" s="10">
        <f t="shared" si="160"/>
        <v>41960.119085648148</v>
      </c>
      <c r="R3450">
        <f t="shared" si="162"/>
        <v>110</v>
      </c>
      <c r="S3450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8316</v>
      </c>
      <c r="P3451" t="s">
        <v>8317</v>
      </c>
      <c r="Q3451" s="10">
        <f t="shared" si="160"/>
        <v>42532.052523148144</v>
      </c>
      <c r="R3451">
        <f t="shared" si="162"/>
        <v>171</v>
      </c>
      <c r="S3451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8316</v>
      </c>
      <c r="P3452" t="s">
        <v>8317</v>
      </c>
      <c r="Q3452" s="10">
        <f t="shared" si="160"/>
        <v>42036.704525462963</v>
      </c>
      <c r="R3452">
        <f t="shared" si="162"/>
        <v>152</v>
      </c>
      <c r="S3452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8316</v>
      </c>
      <c r="P3453" t="s">
        <v>8317</v>
      </c>
      <c r="Q3453" s="10">
        <f t="shared" si="160"/>
        <v>42088.723692129628</v>
      </c>
      <c r="R3453">
        <f t="shared" si="162"/>
        <v>101</v>
      </c>
      <c r="S3453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8316</v>
      </c>
      <c r="P3454" t="s">
        <v>8317</v>
      </c>
      <c r="Q3454" s="10">
        <f t="shared" si="160"/>
        <v>41820.639189814814</v>
      </c>
      <c r="R3454">
        <f t="shared" si="162"/>
        <v>153</v>
      </c>
      <c r="S3454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8316</v>
      </c>
      <c r="P3455" t="s">
        <v>8317</v>
      </c>
      <c r="Q3455" s="10">
        <f t="shared" si="160"/>
        <v>42535.97865740741</v>
      </c>
      <c r="R3455">
        <f t="shared" si="162"/>
        <v>128</v>
      </c>
      <c r="S3455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8316</v>
      </c>
      <c r="P3456" t="s">
        <v>8317</v>
      </c>
      <c r="Q3456" s="10">
        <f t="shared" si="160"/>
        <v>41821.698599537034</v>
      </c>
      <c r="R3456">
        <f t="shared" si="162"/>
        <v>101</v>
      </c>
      <c r="S3456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8316</v>
      </c>
      <c r="P3457" t="s">
        <v>8317</v>
      </c>
      <c r="Q3457" s="10">
        <f t="shared" si="160"/>
        <v>42626.7503125</v>
      </c>
      <c r="R3457">
        <f t="shared" si="162"/>
        <v>101</v>
      </c>
      <c r="S3457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8316</v>
      </c>
      <c r="P3458" t="s">
        <v>8317</v>
      </c>
      <c r="Q3458" s="10">
        <f t="shared" ref="Q3458:Q3521" si="163">(((J3458/60)/60)/24)+DATE(1970,1,1)</f>
        <v>41821.205636574072</v>
      </c>
      <c r="R3458">
        <f t="shared" si="162"/>
        <v>191</v>
      </c>
      <c r="S3458">
        <f t="shared" ref="S3458:S3521" si="164">YEAR(Q3458)</f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8316</v>
      </c>
      <c r="P3459" t="s">
        <v>8317</v>
      </c>
      <c r="Q3459" s="10">
        <f t="shared" si="163"/>
        <v>42016.706678240742</v>
      </c>
      <c r="R3459">
        <f t="shared" si="162"/>
        <v>140</v>
      </c>
      <c r="S3459">
        <f t="shared" si="164"/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8316</v>
      </c>
      <c r="P3460" t="s">
        <v>8317</v>
      </c>
      <c r="Q3460" s="10">
        <f t="shared" si="163"/>
        <v>42011.202581018515</v>
      </c>
      <c r="R3460">
        <f t="shared" si="162"/>
        <v>124</v>
      </c>
      <c r="S3460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8316</v>
      </c>
      <c r="P3461" t="s">
        <v>8317</v>
      </c>
      <c r="Q3461" s="10">
        <f t="shared" si="163"/>
        <v>42480.479861111111</v>
      </c>
      <c r="R3461">
        <f t="shared" si="162"/>
        <v>126</v>
      </c>
      <c r="S3461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8316</v>
      </c>
      <c r="P3462" t="s">
        <v>8317</v>
      </c>
      <c r="Q3462" s="10">
        <f t="shared" si="163"/>
        <v>41852.527222222219</v>
      </c>
      <c r="R3462">
        <f t="shared" si="162"/>
        <v>190</v>
      </c>
      <c r="S3462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8316</v>
      </c>
      <c r="P3463" t="s">
        <v>8317</v>
      </c>
      <c r="Q3463" s="10">
        <f t="shared" si="163"/>
        <v>42643.632858796293</v>
      </c>
      <c r="R3463">
        <f t="shared" si="162"/>
        <v>139</v>
      </c>
      <c r="S3463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8316</v>
      </c>
      <c r="P3464" t="s">
        <v>8317</v>
      </c>
      <c r="Q3464" s="10">
        <f t="shared" si="163"/>
        <v>42179.898472222223</v>
      </c>
      <c r="R3464">
        <f t="shared" si="162"/>
        <v>202</v>
      </c>
      <c r="S3464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8316</v>
      </c>
      <c r="P3465" t="s">
        <v>8317</v>
      </c>
      <c r="Q3465" s="10">
        <f t="shared" si="163"/>
        <v>42612.918807870374</v>
      </c>
      <c r="R3465">
        <f t="shared" si="162"/>
        <v>103</v>
      </c>
      <c r="S3465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8316</v>
      </c>
      <c r="P3466" t="s">
        <v>8317</v>
      </c>
      <c r="Q3466" s="10">
        <f t="shared" si="163"/>
        <v>42575.130057870367</v>
      </c>
      <c r="R3466">
        <f t="shared" si="162"/>
        <v>102</v>
      </c>
      <c r="S3466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8316</v>
      </c>
      <c r="P3467" t="s">
        <v>8317</v>
      </c>
      <c r="Q3467" s="10">
        <f t="shared" si="163"/>
        <v>42200.625833333332</v>
      </c>
      <c r="R3467">
        <f t="shared" si="162"/>
        <v>103</v>
      </c>
      <c r="S3467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8316</v>
      </c>
      <c r="P3468" t="s">
        <v>8317</v>
      </c>
      <c r="Q3468" s="10">
        <f t="shared" si="163"/>
        <v>42420.019097222219</v>
      </c>
      <c r="R3468">
        <f t="shared" si="162"/>
        <v>127</v>
      </c>
      <c r="S3468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8316</v>
      </c>
      <c r="P3469" t="s">
        <v>8317</v>
      </c>
      <c r="Q3469" s="10">
        <f t="shared" si="163"/>
        <v>42053.671666666662</v>
      </c>
      <c r="R3469">
        <f t="shared" si="162"/>
        <v>101</v>
      </c>
      <c r="S3469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8316</v>
      </c>
      <c r="P3470" t="s">
        <v>8317</v>
      </c>
      <c r="Q3470" s="10">
        <f t="shared" si="163"/>
        <v>42605.765381944439</v>
      </c>
      <c r="R3470">
        <f t="shared" si="162"/>
        <v>122</v>
      </c>
      <c r="S3470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8316</v>
      </c>
      <c r="P3471" t="s">
        <v>8317</v>
      </c>
      <c r="Q3471" s="10">
        <f t="shared" si="163"/>
        <v>42458.641724537039</v>
      </c>
      <c r="R3471">
        <f t="shared" si="162"/>
        <v>113</v>
      </c>
      <c r="S3471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8316</v>
      </c>
      <c r="P3472" t="s">
        <v>8317</v>
      </c>
      <c r="Q3472" s="10">
        <f t="shared" si="163"/>
        <v>42529.022013888884</v>
      </c>
      <c r="R3472">
        <f t="shared" si="162"/>
        <v>150</v>
      </c>
      <c r="S3472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8316</v>
      </c>
      <c r="P3473" t="s">
        <v>8317</v>
      </c>
      <c r="Q3473" s="10">
        <f t="shared" si="163"/>
        <v>41841.820486111108</v>
      </c>
      <c r="R3473">
        <f t="shared" si="162"/>
        <v>215</v>
      </c>
      <c r="S3473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8316</v>
      </c>
      <c r="P3474" t="s">
        <v>8317</v>
      </c>
      <c r="Q3474" s="10">
        <f t="shared" si="163"/>
        <v>41928.170497685183</v>
      </c>
      <c r="R3474">
        <f t="shared" si="162"/>
        <v>102</v>
      </c>
      <c r="S3474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8316</v>
      </c>
      <c r="P3475" t="s">
        <v>8317</v>
      </c>
      <c r="Q3475" s="10">
        <f t="shared" si="163"/>
        <v>42062.834444444445</v>
      </c>
      <c r="R3475">
        <f t="shared" si="162"/>
        <v>100</v>
      </c>
      <c r="S3475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8316</v>
      </c>
      <c r="P3476" t="s">
        <v>8317</v>
      </c>
      <c r="Q3476" s="10">
        <f t="shared" si="163"/>
        <v>42541.501516203702</v>
      </c>
      <c r="R3476">
        <f t="shared" si="162"/>
        <v>101</v>
      </c>
      <c r="S3476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8316</v>
      </c>
      <c r="P3477" t="s">
        <v>8317</v>
      </c>
      <c r="Q3477" s="10">
        <f t="shared" si="163"/>
        <v>41918.880833333329</v>
      </c>
      <c r="R3477">
        <f t="shared" si="162"/>
        <v>113</v>
      </c>
      <c r="S3477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8316</v>
      </c>
      <c r="P3478" t="s">
        <v>8317</v>
      </c>
      <c r="Q3478" s="10">
        <f t="shared" si="163"/>
        <v>41921.279976851853</v>
      </c>
      <c r="R3478">
        <f t="shared" si="162"/>
        <v>104</v>
      </c>
      <c r="S3478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8316</v>
      </c>
      <c r="P3479" t="s">
        <v>8317</v>
      </c>
      <c r="Q3479" s="10">
        <f t="shared" si="163"/>
        <v>42128.736608796295</v>
      </c>
      <c r="R3479">
        <f t="shared" si="162"/>
        <v>115</v>
      </c>
      <c r="S3479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8316</v>
      </c>
      <c r="P3480" t="s">
        <v>8317</v>
      </c>
      <c r="Q3480" s="10">
        <f t="shared" si="163"/>
        <v>42053.916921296302</v>
      </c>
      <c r="R3480">
        <f t="shared" si="162"/>
        <v>113</v>
      </c>
      <c r="S3480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8316</v>
      </c>
      <c r="P3481" t="s">
        <v>8317</v>
      </c>
      <c r="Q3481" s="10">
        <f t="shared" si="163"/>
        <v>41781.855092592588</v>
      </c>
      <c r="R3481">
        <f t="shared" si="162"/>
        <v>128</v>
      </c>
      <c r="S3481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8316</v>
      </c>
      <c r="P3482" t="s">
        <v>8317</v>
      </c>
      <c r="Q3482" s="10">
        <f t="shared" si="163"/>
        <v>42171.317442129628</v>
      </c>
      <c r="R3482">
        <f t="shared" si="162"/>
        <v>143</v>
      </c>
      <c r="S3482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8316</v>
      </c>
      <c r="P3483" t="s">
        <v>8317</v>
      </c>
      <c r="Q3483" s="10">
        <f t="shared" si="163"/>
        <v>41989.24754629629</v>
      </c>
      <c r="R3483">
        <f t="shared" si="162"/>
        <v>119</v>
      </c>
      <c r="S3483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8316</v>
      </c>
      <c r="P3484" t="s">
        <v>8317</v>
      </c>
      <c r="Q3484" s="10">
        <f t="shared" si="163"/>
        <v>41796.771597222221</v>
      </c>
      <c r="R3484">
        <f t="shared" si="162"/>
        <v>138</v>
      </c>
      <c r="S3484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8316</v>
      </c>
      <c r="P3485" t="s">
        <v>8317</v>
      </c>
      <c r="Q3485" s="10">
        <f t="shared" si="163"/>
        <v>41793.668761574074</v>
      </c>
      <c r="R3485">
        <f t="shared" si="162"/>
        <v>160</v>
      </c>
      <c r="S3485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8316</v>
      </c>
      <c r="P3486" t="s">
        <v>8317</v>
      </c>
      <c r="Q3486" s="10">
        <f t="shared" si="163"/>
        <v>42506.760405092587</v>
      </c>
      <c r="R3486">
        <f t="shared" si="162"/>
        <v>114</v>
      </c>
      <c r="S3486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8316</v>
      </c>
      <c r="P3487" t="s">
        <v>8317</v>
      </c>
      <c r="Q3487" s="10">
        <f t="shared" si="163"/>
        <v>42372.693055555559</v>
      </c>
      <c r="R3487">
        <f t="shared" si="162"/>
        <v>101</v>
      </c>
      <c r="S3487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8316</v>
      </c>
      <c r="P3488" t="s">
        <v>8317</v>
      </c>
      <c r="Q3488" s="10">
        <f t="shared" si="163"/>
        <v>42126.87501157407</v>
      </c>
      <c r="R3488">
        <f t="shared" si="162"/>
        <v>155</v>
      </c>
      <c r="S3488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8316</v>
      </c>
      <c r="P3489" t="s">
        <v>8317</v>
      </c>
      <c r="Q3489" s="10">
        <f t="shared" si="163"/>
        <v>42149.940416666665</v>
      </c>
      <c r="R3489">
        <f t="shared" ref="R3489:R3552" si="165">ROUND(E3489/D3489*100,0)</f>
        <v>128</v>
      </c>
      <c r="S3489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8316</v>
      </c>
      <c r="P3490" t="s">
        <v>8317</v>
      </c>
      <c r="Q3490" s="10">
        <f t="shared" si="163"/>
        <v>42087.768055555556</v>
      </c>
      <c r="R3490">
        <f t="shared" si="165"/>
        <v>121</v>
      </c>
      <c r="S3490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8316</v>
      </c>
      <c r="P3491" t="s">
        <v>8317</v>
      </c>
      <c r="Q3491" s="10">
        <f t="shared" si="163"/>
        <v>41753.635775462964</v>
      </c>
      <c r="R3491">
        <f t="shared" si="165"/>
        <v>113</v>
      </c>
      <c r="S3491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8316</v>
      </c>
      <c r="P3492" t="s">
        <v>8317</v>
      </c>
      <c r="Q3492" s="10">
        <f t="shared" si="163"/>
        <v>42443.802361111113</v>
      </c>
      <c r="R3492">
        <f t="shared" si="165"/>
        <v>128</v>
      </c>
      <c r="S3492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8316</v>
      </c>
      <c r="P3493" t="s">
        <v>8317</v>
      </c>
      <c r="Q3493" s="10">
        <f t="shared" si="163"/>
        <v>42121.249814814815</v>
      </c>
      <c r="R3493">
        <f t="shared" si="165"/>
        <v>158</v>
      </c>
      <c r="S3493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8316</v>
      </c>
      <c r="P3494" t="s">
        <v>8317</v>
      </c>
      <c r="Q3494" s="10">
        <f t="shared" si="163"/>
        <v>42268.009224537032</v>
      </c>
      <c r="R3494">
        <f t="shared" si="165"/>
        <v>105</v>
      </c>
      <c r="S3494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8316</v>
      </c>
      <c r="P3495" t="s">
        <v>8317</v>
      </c>
      <c r="Q3495" s="10">
        <f t="shared" si="163"/>
        <v>41848.866157407407</v>
      </c>
      <c r="R3495">
        <f t="shared" si="165"/>
        <v>100</v>
      </c>
      <c r="S3495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8316</v>
      </c>
      <c r="P3496" t="s">
        <v>8317</v>
      </c>
      <c r="Q3496" s="10">
        <f t="shared" si="163"/>
        <v>42689.214988425927</v>
      </c>
      <c r="R3496">
        <f t="shared" si="165"/>
        <v>100</v>
      </c>
      <c r="S3496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8316</v>
      </c>
      <c r="P3497" t="s">
        <v>8317</v>
      </c>
      <c r="Q3497" s="10">
        <f t="shared" si="163"/>
        <v>41915.762835648151</v>
      </c>
      <c r="R3497">
        <f t="shared" si="165"/>
        <v>107</v>
      </c>
      <c r="S3497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8316</v>
      </c>
      <c r="P3498" t="s">
        <v>8317</v>
      </c>
      <c r="Q3498" s="10">
        <f t="shared" si="163"/>
        <v>42584.846828703703</v>
      </c>
      <c r="R3498">
        <f t="shared" si="165"/>
        <v>124</v>
      </c>
      <c r="S3498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8316</v>
      </c>
      <c r="P3499" t="s">
        <v>8317</v>
      </c>
      <c r="Q3499" s="10">
        <f t="shared" si="163"/>
        <v>42511.741944444439</v>
      </c>
      <c r="R3499">
        <f t="shared" si="165"/>
        <v>109</v>
      </c>
      <c r="S3499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8316</v>
      </c>
      <c r="P3500" t="s">
        <v>8317</v>
      </c>
      <c r="Q3500" s="10">
        <f t="shared" si="163"/>
        <v>42459.15861111111</v>
      </c>
      <c r="R3500">
        <f t="shared" si="165"/>
        <v>102</v>
      </c>
      <c r="S3500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8316</v>
      </c>
      <c r="P3501" t="s">
        <v>8317</v>
      </c>
      <c r="Q3501" s="10">
        <f t="shared" si="163"/>
        <v>42132.036168981482</v>
      </c>
      <c r="R3501">
        <f t="shared" si="165"/>
        <v>106</v>
      </c>
      <c r="S3501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8316</v>
      </c>
      <c r="P3502" t="s">
        <v>8317</v>
      </c>
      <c r="Q3502" s="10">
        <f t="shared" si="163"/>
        <v>42419.91942129629</v>
      </c>
      <c r="R3502">
        <f t="shared" si="165"/>
        <v>106</v>
      </c>
      <c r="S3502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8316</v>
      </c>
      <c r="P3503" t="s">
        <v>8317</v>
      </c>
      <c r="Q3503" s="10">
        <f t="shared" si="163"/>
        <v>42233.763831018514</v>
      </c>
      <c r="R3503">
        <f t="shared" si="165"/>
        <v>101</v>
      </c>
      <c r="S3503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8316</v>
      </c>
      <c r="P3504" t="s">
        <v>8317</v>
      </c>
      <c r="Q3504" s="10">
        <f t="shared" si="163"/>
        <v>42430.839398148149</v>
      </c>
      <c r="R3504">
        <f t="shared" si="165"/>
        <v>105</v>
      </c>
      <c r="S3504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8316</v>
      </c>
      <c r="P3505" t="s">
        <v>8317</v>
      </c>
      <c r="Q3505" s="10">
        <f t="shared" si="163"/>
        <v>42545.478333333333</v>
      </c>
      <c r="R3505">
        <f t="shared" si="165"/>
        <v>108</v>
      </c>
      <c r="S3505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8316</v>
      </c>
      <c r="P3506" t="s">
        <v>8317</v>
      </c>
      <c r="Q3506" s="10">
        <f t="shared" si="163"/>
        <v>42297.748738425929</v>
      </c>
      <c r="R3506">
        <f t="shared" si="165"/>
        <v>100</v>
      </c>
      <c r="S3506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8316</v>
      </c>
      <c r="P3507" t="s">
        <v>8317</v>
      </c>
      <c r="Q3507" s="10">
        <f t="shared" si="163"/>
        <v>41760.935706018521</v>
      </c>
      <c r="R3507">
        <f t="shared" si="165"/>
        <v>104</v>
      </c>
      <c r="S3507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8316</v>
      </c>
      <c r="P3508" t="s">
        <v>8317</v>
      </c>
      <c r="Q3508" s="10">
        <f t="shared" si="163"/>
        <v>41829.734259259261</v>
      </c>
      <c r="R3508">
        <f t="shared" si="165"/>
        <v>102</v>
      </c>
      <c r="S3508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8316</v>
      </c>
      <c r="P3509" t="s">
        <v>8317</v>
      </c>
      <c r="Q3509" s="10">
        <f t="shared" si="163"/>
        <v>42491.92288194444</v>
      </c>
      <c r="R3509">
        <f t="shared" si="165"/>
        <v>104</v>
      </c>
      <c r="S3509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8316</v>
      </c>
      <c r="P3510" t="s">
        <v>8317</v>
      </c>
      <c r="Q3510" s="10">
        <f t="shared" si="163"/>
        <v>42477.729780092588</v>
      </c>
      <c r="R3510">
        <f t="shared" si="165"/>
        <v>180</v>
      </c>
      <c r="S3510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8316</v>
      </c>
      <c r="P3511" t="s">
        <v>8317</v>
      </c>
      <c r="Q3511" s="10">
        <f t="shared" si="163"/>
        <v>41950.859560185185</v>
      </c>
      <c r="R3511">
        <f t="shared" si="165"/>
        <v>106</v>
      </c>
      <c r="S3511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8316</v>
      </c>
      <c r="P3512" t="s">
        <v>8317</v>
      </c>
      <c r="Q3512" s="10">
        <f t="shared" si="163"/>
        <v>41802.62090277778</v>
      </c>
      <c r="R3512">
        <f t="shared" si="165"/>
        <v>101</v>
      </c>
      <c r="S3512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8316</v>
      </c>
      <c r="P3513" t="s">
        <v>8317</v>
      </c>
      <c r="Q3513" s="10">
        <f t="shared" si="163"/>
        <v>41927.873784722222</v>
      </c>
      <c r="R3513">
        <f t="shared" si="165"/>
        <v>101</v>
      </c>
      <c r="S3513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8316</v>
      </c>
      <c r="P3514" t="s">
        <v>8317</v>
      </c>
      <c r="Q3514" s="10">
        <f t="shared" si="163"/>
        <v>42057.536944444444</v>
      </c>
      <c r="R3514">
        <f t="shared" si="165"/>
        <v>100</v>
      </c>
      <c r="S3514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8316</v>
      </c>
      <c r="P3515" t="s">
        <v>8317</v>
      </c>
      <c r="Q3515" s="10">
        <f t="shared" si="163"/>
        <v>41781.096203703702</v>
      </c>
      <c r="R3515">
        <f t="shared" si="165"/>
        <v>118</v>
      </c>
      <c r="S3515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8316</v>
      </c>
      <c r="P3516" t="s">
        <v>8317</v>
      </c>
      <c r="Q3516" s="10">
        <f t="shared" si="163"/>
        <v>42020.846666666665</v>
      </c>
      <c r="R3516">
        <f t="shared" si="165"/>
        <v>110</v>
      </c>
      <c r="S3516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8316</v>
      </c>
      <c r="P3517" t="s">
        <v>8317</v>
      </c>
      <c r="Q3517" s="10">
        <f t="shared" si="163"/>
        <v>42125.772812499999</v>
      </c>
      <c r="R3517">
        <f t="shared" si="165"/>
        <v>103</v>
      </c>
      <c r="S3517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8316</v>
      </c>
      <c r="P3518" t="s">
        <v>8317</v>
      </c>
      <c r="Q3518" s="10">
        <f t="shared" si="163"/>
        <v>41856.010069444441</v>
      </c>
      <c r="R3518">
        <f t="shared" si="165"/>
        <v>100</v>
      </c>
      <c r="S3518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8316</v>
      </c>
      <c r="P3519" t="s">
        <v>8317</v>
      </c>
      <c r="Q3519" s="10">
        <f t="shared" si="163"/>
        <v>41794.817523148151</v>
      </c>
      <c r="R3519">
        <f t="shared" si="165"/>
        <v>100</v>
      </c>
      <c r="S3519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8316</v>
      </c>
      <c r="P3520" t="s">
        <v>8317</v>
      </c>
      <c r="Q3520" s="10">
        <f t="shared" si="163"/>
        <v>41893.783553240741</v>
      </c>
      <c r="R3520">
        <f t="shared" si="165"/>
        <v>110</v>
      </c>
      <c r="S3520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8316</v>
      </c>
      <c r="P3521" t="s">
        <v>8317</v>
      </c>
      <c r="Q3521" s="10">
        <f t="shared" si="163"/>
        <v>42037.598958333328</v>
      </c>
      <c r="R3521">
        <f t="shared" si="165"/>
        <v>101</v>
      </c>
      <c r="S3521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8316</v>
      </c>
      <c r="P3522" t="s">
        <v>8317</v>
      </c>
      <c r="Q3522" s="10">
        <f t="shared" ref="Q3522:Q3585" si="166">(((J3522/60)/60)/24)+DATE(1970,1,1)</f>
        <v>42227.824212962965</v>
      </c>
      <c r="R3522">
        <f t="shared" si="165"/>
        <v>101</v>
      </c>
      <c r="S3522">
        <f t="shared" ref="S3522:S3585" si="167">YEAR(Q3522)</f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8316</v>
      </c>
      <c r="P3523" t="s">
        <v>8317</v>
      </c>
      <c r="Q3523" s="10">
        <f t="shared" si="166"/>
        <v>41881.361342592594</v>
      </c>
      <c r="R3523">
        <f t="shared" si="165"/>
        <v>169</v>
      </c>
      <c r="S3523">
        <f t="shared" si="167"/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8316</v>
      </c>
      <c r="P3524" t="s">
        <v>8317</v>
      </c>
      <c r="Q3524" s="10">
        <f t="shared" si="166"/>
        <v>42234.789884259255</v>
      </c>
      <c r="R3524">
        <f t="shared" si="165"/>
        <v>100</v>
      </c>
      <c r="S3524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8316</v>
      </c>
      <c r="P3525" t="s">
        <v>8317</v>
      </c>
      <c r="Q3525" s="10">
        <f t="shared" si="166"/>
        <v>42581.397546296299</v>
      </c>
      <c r="R3525">
        <f t="shared" si="165"/>
        <v>114</v>
      </c>
      <c r="S3525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8316</v>
      </c>
      <c r="P3526" t="s">
        <v>8317</v>
      </c>
      <c r="Q3526" s="10">
        <f t="shared" si="166"/>
        <v>41880.76357638889</v>
      </c>
      <c r="R3526">
        <f t="shared" si="165"/>
        <v>102</v>
      </c>
      <c r="S3526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8316</v>
      </c>
      <c r="P3527" t="s">
        <v>8317</v>
      </c>
      <c r="Q3527" s="10">
        <f t="shared" si="166"/>
        <v>42214.6956712963</v>
      </c>
      <c r="R3527">
        <f t="shared" si="165"/>
        <v>106</v>
      </c>
      <c r="S3527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8316</v>
      </c>
      <c r="P3528" t="s">
        <v>8317</v>
      </c>
      <c r="Q3528" s="10">
        <f t="shared" si="166"/>
        <v>42460.335312499999</v>
      </c>
      <c r="R3528">
        <f t="shared" si="165"/>
        <v>102</v>
      </c>
      <c r="S3528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8316</v>
      </c>
      <c r="P3529" t="s">
        <v>8317</v>
      </c>
      <c r="Q3529" s="10">
        <f t="shared" si="166"/>
        <v>42167.023206018523</v>
      </c>
      <c r="R3529">
        <f t="shared" si="165"/>
        <v>117</v>
      </c>
      <c r="S3529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8316</v>
      </c>
      <c r="P3530" t="s">
        <v>8317</v>
      </c>
      <c r="Q3530" s="10">
        <f t="shared" si="166"/>
        <v>42733.50136574074</v>
      </c>
      <c r="R3530">
        <f t="shared" si="165"/>
        <v>101</v>
      </c>
      <c r="S3530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8316</v>
      </c>
      <c r="P3531" t="s">
        <v>8317</v>
      </c>
      <c r="Q3531" s="10">
        <f t="shared" si="166"/>
        <v>42177.761782407411</v>
      </c>
      <c r="R3531">
        <f t="shared" si="165"/>
        <v>132</v>
      </c>
      <c r="S3531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8316</v>
      </c>
      <c r="P3532" t="s">
        <v>8317</v>
      </c>
      <c r="Q3532" s="10">
        <f t="shared" si="166"/>
        <v>42442.623344907406</v>
      </c>
      <c r="R3532">
        <f t="shared" si="165"/>
        <v>100</v>
      </c>
      <c r="S3532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8316</v>
      </c>
      <c r="P3533" t="s">
        <v>8317</v>
      </c>
      <c r="Q3533" s="10">
        <f t="shared" si="166"/>
        <v>42521.654328703706</v>
      </c>
      <c r="R3533">
        <f t="shared" si="165"/>
        <v>128</v>
      </c>
      <c r="S3533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8316</v>
      </c>
      <c r="P3534" t="s">
        <v>8317</v>
      </c>
      <c r="Q3534" s="10">
        <f t="shared" si="166"/>
        <v>41884.599849537037</v>
      </c>
      <c r="R3534">
        <f t="shared" si="165"/>
        <v>119</v>
      </c>
      <c r="S3534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8316</v>
      </c>
      <c r="P3535" t="s">
        <v>8317</v>
      </c>
      <c r="Q3535" s="10">
        <f t="shared" si="166"/>
        <v>42289.761192129634</v>
      </c>
      <c r="R3535">
        <f t="shared" si="165"/>
        <v>126</v>
      </c>
      <c r="S3535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8316</v>
      </c>
      <c r="P3536" t="s">
        <v>8317</v>
      </c>
      <c r="Q3536" s="10">
        <f t="shared" si="166"/>
        <v>42243.6252662037</v>
      </c>
      <c r="R3536">
        <f t="shared" si="165"/>
        <v>156</v>
      </c>
      <c r="S3536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8316</v>
      </c>
      <c r="P3537" t="s">
        <v>8317</v>
      </c>
      <c r="Q3537" s="10">
        <f t="shared" si="166"/>
        <v>42248.640162037031</v>
      </c>
      <c r="R3537">
        <f t="shared" si="165"/>
        <v>103</v>
      </c>
      <c r="S3537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8316</v>
      </c>
      <c r="P3538" t="s">
        <v>8317</v>
      </c>
      <c r="Q3538" s="10">
        <f t="shared" si="166"/>
        <v>42328.727141203708</v>
      </c>
      <c r="R3538">
        <f t="shared" si="165"/>
        <v>153</v>
      </c>
      <c r="S3538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8316</v>
      </c>
      <c r="P3539" t="s">
        <v>8317</v>
      </c>
      <c r="Q3539" s="10">
        <f t="shared" si="166"/>
        <v>41923.354351851849</v>
      </c>
      <c r="R3539">
        <f t="shared" si="165"/>
        <v>180</v>
      </c>
      <c r="S3539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8316</v>
      </c>
      <c r="P3540" t="s">
        <v>8317</v>
      </c>
      <c r="Q3540" s="10">
        <f t="shared" si="166"/>
        <v>42571.420601851853</v>
      </c>
      <c r="R3540">
        <f t="shared" si="165"/>
        <v>128</v>
      </c>
      <c r="S3540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8316</v>
      </c>
      <c r="P3541" t="s">
        <v>8317</v>
      </c>
      <c r="Q3541" s="10">
        <f t="shared" si="166"/>
        <v>42600.756041666667</v>
      </c>
      <c r="R3541">
        <f t="shared" si="165"/>
        <v>120</v>
      </c>
      <c r="S3541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8316</v>
      </c>
      <c r="P3542" t="s">
        <v>8317</v>
      </c>
      <c r="Q3542" s="10">
        <f t="shared" si="166"/>
        <v>42517.003368055557</v>
      </c>
      <c r="R3542">
        <f t="shared" si="165"/>
        <v>123</v>
      </c>
      <c r="S3542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8316</v>
      </c>
      <c r="P3543" t="s">
        <v>8317</v>
      </c>
      <c r="Q3543" s="10">
        <f t="shared" si="166"/>
        <v>42222.730034722219</v>
      </c>
      <c r="R3543">
        <f t="shared" si="165"/>
        <v>105</v>
      </c>
      <c r="S3543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8316</v>
      </c>
      <c r="P3544" t="s">
        <v>8317</v>
      </c>
      <c r="Q3544" s="10">
        <f t="shared" si="166"/>
        <v>41829.599791666667</v>
      </c>
      <c r="R3544">
        <f t="shared" si="165"/>
        <v>102</v>
      </c>
      <c r="S3544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8316</v>
      </c>
      <c r="P3545" t="s">
        <v>8317</v>
      </c>
      <c r="Q3545" s="10">
        <f t="shared" si="166"/>
        <v>42150.755312499998</v>
      </c>
      <c r="R3545">
        <f t="shared" si="165"/>
        <v>105</v>
      </c>
      <c r="S3545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8316</v>
      </c>
      <c r="P3546" t="s">
        <v>8317</v>
      </c>
      <c r="Q3546" s="10">
        <f t="shared" si="166"/>
        <v>42040.831678240742</v>
      </c>
      <c r="R3546">
        <f t="shared" si="165"/>
        <v>100</v>
      </c>
      <c r="S3546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8316</v>
      </c>
      <c r="P3547" t="s">
        <v>8317</v>
      </c>
      <c r="Q3547" s="10">
        <f t="shared" si="166"/>
        <v>42075.807395833333</v>
      </c>
      <c r="R3547">
        <f t="shared" si="165"/>
        <v>100</v>
      </c>
      <c r="S3547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8316</v>
      </c>
      <c r="P3548" t="s">
        <v>8317</v>
      </c>
      <c r="Q3548" s="10">
        <f t="shared" si="166"/>
        <v>42073.660694444443</v>
      </c>
      <c r="R3548">
        <f t="shared" si="165"/>
        <v>102</v>
      </c>
      <c r="S3548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8316</v>
      </c>
      <c r="P3549" t="s">
        <v>8317</v>
      </c>
      <c r="Q3549" s="10">
        <f t="shared" si="166"/>
        <v>42480.078715277778</v>
      </c>
      <c r="R3549">
        <f t="shared" si="165"/>
        <v>114</v>
      </c>
      <c r="S3549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8316</v>
      </c>
      <c r="P3550" t="s">
        <v>8317</v>
      </c>
      <c r="Q3550" s="10">
        <f t="shared" si="166"/>
        <v>42411.942291666666</v>
      </c>
      <c r="R3550">
        <f t="shared" si="165"/>
        <v>102</v>
      </c>
      <c r="S3550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8316</v>
      </c>
      <c r="P3551" t="s">
        <v>8317</v>
      </c>
      <c r="Q3551" s="10">
        <f t="shared" si="166"/>
        <v>42223.394363425927</v>
      </c>
      <c r="R3551">
        <f t="shared" si="165"/>
        <v>102</v>
      </c>
      <c r="S3551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8316</v>
      </c>
      <c r="P3552" t="s">
        <v>8317</v>
      </c>
      <c r="Q3552" s="10">
        <f t="shared" si="166"/>
        <v>42462.893495370372</v>
      </c>
      <c r="R3552">
        <f t="shared" si="165"/>
        <v>105</v>
      </c>
      <c r="S3552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8316</v>
      </c>
      <c r="P3553" t="s">
        <v>8317</v>
      </c>
      <c r="Q3553" s="10">
        <f t="shared" si="166"/>
        <v>41753.515856481477</v>
      </c>
      <c r="R3553">
        <f t="shared" ref="R3553:R3616" si="168">ROUND(E3553/D3553*100,0)</f>
        <v>102</v>
      </c>
      <c r="S3553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8316</v>
      </c>
      <c r="P3554" t="s">
        <v>8317</v>
      </c>
      <c r="Q3554" s="10">
        <f t="shared" si="166"/>
        <v>41788.587083333332</v>
      </c>
      <c r="R3554">
        <f t="shared" si="168"/>
        <v>100</v>
      </c>
      <c r="S3554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8316</v>
      </c>
      <c r="P3555" t="s">
        <v>8317</v>
      </c>
      <c r="Q3555" s="10">
        <f t="shared" si="166"/>
        <v>42196.028703703705</v>
      </c>
      <c r="R3555">
        <f t="shared" si="168"/>
        <v>106</v>
      </c>
      <c r="S3555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8316</v>
      </c>
      <c r="P3556" t="s">
        <v>8317</v>
      </c>
      <c r="Q3556" s="10">
        <f t="shared" si="166"/>
        <v>42016.050451388888</v>
      </c>
      <c r="R3556">
        <f t="shared" si="168"/>
        <v>113</v>
      </c>
      <c r="S3556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8316</v>
      </c>
      <c r="P3557" t="s">
        <v>8317</v>
      </c>
      <c r="Q3557" s="10">
        <f t="shared" si="166"/>
        <v>42661.442060185189</v>
      </c>
      <c r="R3557">
        <f t="shared" si="168"/>
        <v>100</v>
      </c>
      <c r="S3557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8316</v>
      </c>
      <c r="P3558" t="s">
        <v>8317</v>
      </c>
      <c r="Q3558" s="10">
        <f t="shared" si="166"/>
        <v>41808.649583333332</v>
      </c>
      <c r="R3558">
        <f t="shared" si="168"/>
        <v>100</v>
      </c>
      <c r="S3558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8316</v>
      </c>
      <c r="P3559" t="s">
        <v>8317</v>
      </c>
      <c r="Q3559" s="10">
        <f t="shared" si="166"/>
        <v>41730.276747685188</v>
      </c>
      <c r="R3559">
        <f t="shared" si="168"/>
        <v>100</v>
      </c>
      <c r="S3559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8316</v>
      </c>
      <c r="P3560" t="s">
        <v>8317</v>
      </c>
      <c r="Q3560" s="10">
        <f t="shared" si="166"/>
        <v>42139.816840277781</v>
      </c>
      <c r="R3560">
        <f t="shared" si="168"/>
        <v>144</v>
      </c>
      <c r="S3560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8316</v>
      </c>
      <c r="P3561" t="s">
        <v>8317</v>
      </c>
      <c r="Q3561" s="10">
        <f t="shared" si="166"/>
        <v>42194.096157407403</v>
      </c>
      <c r="R3561">
        <f t="shared" si="168"/>
        <v>104</v>
      </c>
      <c r="S3561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8316</v>
      </c>
      <c r="P3562" t="s">
        <v>8317</v>
      </c>
      <c r="Q3562" s="10">
        <f t="shared" si="166"/>
        <v>42115.889652777783</v>
      </c>
      <c r="R3562">
        <f t="shared" si="168"/>
        <v>108</v>
      </c>
      <c r="S3562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8316</v>
      </c>
      <c r="P3563" t="s">
        <v>8317</v>
      </c>
      <c r="Q3563" s="10">
        <f t="shared" si="166"/>
        <v>42203.680300925931</v>
      </c>
      <c r="R3563">
        <f t="shared" si="168"/>
        <v>102</v>
      </c>
      <c r="S3563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8316</v>
      </c>
      <c r="P3564" t="s">
        <v>8317</v>
      </c>
      <c r="Q3564" s="10">
        <f t="shared" si="166"/>
        <v>42433.761886574073</v>
      </c>
      <c r="R3564">
        <f t="shared" si="168"/>
        <v>149</v>
      </c>
      <c r="S3564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8316</v>
      </c>
      <c r="P3565" t="s">
        <v>8317</v>
      </c>
      <c r="Q3565" s="10">
        <f t="shared" si="166"/>
        <v>42555.671944444446</v>
      </c>
      <c r="R3565">
        <f t="shared" si="168"/>
        <v>105</v>
      </c>
      <c r="S3565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8316</v>
      </c>
      <c r="P3566" t="s">
        <v>8317</v>
      </c>
      <c r="Q3566" s="10">
        <f t="shared" si="166"/>
        <v>42236.623252314821</v>
      </c>
      <c r="R3566">
        <f t="shared" si="168"/>
        <v>101</v>
      </c>
      <c r="S3566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8316</v>
      </c>
      <c r="P3567" t="s">
        <v>8317</v>
      </c>
      <c r="Q3567" s="10">
        <f t="shared" si="166"/>
        <v>41974.743148148147</v>
      </c>
      <c r="R3567">
        <f t="shared" si="168"/>
        <v>131</v>
      </c>
      <c r="S3567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8316</v>
      </c>
      <c r="P3568" t="s">
        <v>8317</v>
      </c>
      <c r="Q3568" s="10">
        <f t="shared" si="166"/>
        <v>41997.507905092592</v>
      </c>
      <c r="R3568">
        <f t="shared" si="168"/>
        <v>105</v>
      </c>
      <c r="S3568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8316</v>
      </c>
      <c r="P3569" t="s">
        <v>8317</v>
      </c>
      <c r="Q3569" s="10">
        <f t="shared" si="166"/>
        <v>42135.810694444444</v>
      </c>
      <c r="R3569">
        <f t="shared" si="168"/>
        <v>109</v>
      </c>
      <c r="S3569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8316</v>
      </c>
      <c r="P3570" t="s">
        <v>8317</v>
      </c>
      <c r="Q3570" s="10">
        <f t="shared" si="166"/>
        <v>41869.740671296298</v>
      </c>
      <c r="R3570">
        <f t="shared" si="168"/>
        <v>111</v>
      </c>
      <c r="S3570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8316</v>
      </c>
      <c r="P3571" t="s">
        <v>8317</v>
      </c>
      <c r="Q3571" s="10">
        <f t="shared" si="166"/>
        <v>41982.688611111109</v>
      </c>
      <c r="R3571">
        <f t="shared" si="168"/>
        <v>100</v>
      </c>
      <c r="S3571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8316</v>
      </c>
      <c r="P3572" t="s">
        <v>8317</v>
      </c>
      <c r="Q3572" s="10">
        <f t="shared" si="166"/>
        <v>41976.331979166673</v>
      </c>
      <c r="R3572">
        <f t="shared" si="168"/>
        <v>114</v>
      </c>
      <c r="S3572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8316</v>
      </c>
      <c r="P3573" t="s">
        <v>8317</v>
      </c>
      <c r="Q3573" s="10">
        <f t="shared" si="166"/>
        <v>41912.858946759261</v>
      </c>
      <c r="R3573">
        <f t="shared" si="168"/>
        <v>122</v>
      </c>
      <c r="S3573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8316</v>
      </c>
      <c r="P3574" t="s">
        <v>8317</v>
      </c>
      <c r="Q3574" s="10">
        <f t="shared" si="166"/>
        <v>42146.570393518516</v>
      </c>
      <c r="R3574">
        <f t="shared" si="168"/>
        <v>100</v>
      </c>
      <c r="S3574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8316</v>
      </c>
      <c r="P3575" t="s">
        <v>8317</v>
      </c>
      <c r="Q3575" s="10">
        <f t="shared" si="166"/>
        <v>41921.375532407408</v>
      </c>
      <c r="R3575">
        <f t="shared" si="168"/>
        <v>103</v>
      </c>
      <c r="S3575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8316</v>
      </c>
      <c r="P3576" t="s">
        <v>8317</v>
      </c>
      <c r="Q3576" s="10">
        <f t="shared" si="166"/>
        <v>41926.942685185182</v>
      </c>
      <c r="R3576">
        <f t="shared" si="168"/>
        <v>106</v>
      </c>
      <c r="S3576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8316</v>
      </c>
      <c r="P3577" t="s">
        <v>8317</v>
      </c>
      <c r="Q3577" s="10">
        <f t="shared" si="166"/>
        <v>42561.783877314811</v>
      </c>
      <c r="R3577">
        <f t="shared" si="168"/>
        <v>101</v>
      </c>
      <c r="S3577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8316</v>
      </c>
      <c r="P3578" t="s">
        <v>8317</v>
      </c>
      <c r="Q3578" s="10">
        <f t="shared" si="166"/>
        <v>42649.54923611111</v>
      </c>
      <c r="R3578">
        <f t="shared" si="168"/>
        <v>100</v>
      </c>
      <c r="S3578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8316</v>
      </c>
      <c r="P3579" t="s">
        <v>8317</v>
      </c>
      <c r="Q3579" s="10">
        <f t="shared" si="166"/>
        <v>42093.786840277782</v>
      </c>
      <c r="R3579">
        <f t="shared" si="168"/>
        <v>130</v>
      </c>
      <c r="S3579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8316</v>
      </c>
      <c r="P3580" t="s">
        <v>8317</v>
      </c>
      <c r="Q3580" s="10">
        <f t="shared" si="166"/>
        <v>42460.733530092592</v>
      </c>
      <c r="R3580">
        <f t="shared" si="168"/>
        <v>100</v>
      </c>
      <c r="S3580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8316</v>
      </c>
      <c r="P3581" t="s">
        <v>8317</v>
      </c>
      <c r="Q3581" s="10">
        <f t="shared" si="166"/>
        <v>42430.762222222227</v>
      </c>
      <c r="R3581">
        <f t="shared" si="168"/>
        <v>100</v>
      </c>
      <c r="S3581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8316</v>
      </c>
      <c r="P3582" t="s">
        <v>8317</v>
      </c>
      <c r="Q3582" s="10">
        <f t="shared" si="166"/>
        <v>42026.176180555558</v>
      </c>
      <c r="R3582">
        <f t="shared" si="168"/>
        <v>114</v>
      </c>
      <c r="S3582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8316</v>
      </c>
      <c r="P3583" t="s">
        <v>8317</v>
      </c>
      <c r="Q3583" s="10">
        <f t="shared" si="166"/>
        <v>41836.471180555556</v>
      </c>
      <c r="R3583">
        <f t="shared" si="168"/>
        <v>100</v>
      </c>
      <c r="S3583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8316</v>
      </c>
      <c r="P3584" t="s">
        <v>8317</v>
      </c>
      <c r="Q3584" s="10">
        <f t="shared" si="166"/>
        <v>42451.095856481479</v>
      </c>
      <c r="R3584">
        <f t="shared" si="168"/>
        <v>287</v>
      </c>
      <c r="S3584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8316</v>
      </c>
      <c r="P3585" t="s">
        <v>8317</v>
      </c>
      <c r="Q3585" s="10">
        <f t="shared" si="166"/>
        <v>42418.425983796296</v>
      </c>
      <c r="R3585">
        <f t="shared" si="168"/>
        <v>109</v>
      </c>
      <c r="S3585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8316</v>
      </c>
      <c r="P3586" t="s">
        <v>8317</v>
      </c>
      <c r="Q3586" s="10">
        <f t="shared" ref="Q3586:Q3649" si="169">(((J3586/60)/60)/24)+DATE(1970,1,1)</f>
        <v>42168.316481481481</v>
      </c>
      <c r="R3586">
        <f t="shared" si="168"/>
        <v>116</v>
      </c>
      <c r="S3586">
        <f t="shared" ref="S3586:S3649" si="170">YEAR(Q3586)</f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8316</v>
      </c>
      <c r="P3587" t="s">
        <v>8317</v>
      </c>
      <c r="Q3587" s="10">
        <f t="shared" si="169"/>
        <v>41964.716319444444</v>
      </c>
      <c r="R3587">
        <f t="shared" si="168"/>
        <v>119</v>
      </c>
      <c r="S3587">
        <f t="shared" si="170"/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8316</v>
      </c>
      <c r="P3588" t="s">
        <v>8317</v>
      </c>
      <c r="Q3588" s="10">
        <f t="shared" si="169"/>
        <v>42576.697569444441</v>
      </c>
      <c r="R3588">
        <f t="shared" si="168"/>
        <v>109</v>
      </c>
      <c r="S3588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8316</v>
      </c>
      <c r="P3589" t="s">
        <v>8317</v>
      </c>
      <c r="Q3589" s="10">
        <f t="shared" si="169"/>
        <v>42503.539976851855</v>
      </c>
      <c r="R3589">
        <f t="shared" si="168"/>
        <v>127</v>
      </c>
      <c r="S3589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8316</v>
      </c>
      <c r="P3590" t="s">
        <v>8317</v>
      </c>
      <c r="Q3590" s="10">
        <f t="shared" si="169"/>
        <v>42101.828819444447</v>
      </c>
      <c r="R3590">
        <f t="shared" si="168"/>
        <v>101</v>
      </c>
      <c r="S3590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8316</v>
      </c>
      <c r="P3591" t="s">
        <v>8317</v>
      </c>
      <c r="Q3591" s="10">
        <f t="shared" si="169"/>
        <v>42125.647534722222</v>
      </c>
      <c r="R3591">
        <f t="shared" si="168"/>
        <v>128</v>
      </c>
      <c r="S3591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8316</v>
      </c>
      <c r="P3592" t="s">
        <v>8317</v>
      </c>
      <c r="Q3592" s="10">
        <f t="shared" si="169"/>
        <v>41902.333726851852</v>
      </c>
      <c r="R3592">
        <f t="shared" si="168"/>
        <v>100</v>
      </c>
      <c r="S3592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8316</v>
      </c>
      <c r="P3593" t="s">
        <v>8317</v>
      </c>
      <c r="Q3593" s="10">
        <f t="shared" si="169"/>
        <v>42003.948425925926</v>
      </c>
      <c r="R3593">
        <f t="shared" si="168"/>
        <v>175</v>
      </c>
      <c r="S3593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8316</v>
      </c>
      <c r="P3594" t="s">
        <v>8317</v>
      </c>
      <c r="Q3594" s="10">
        <f t="shared" si="169"/>
        <v>41988.829942129625</v>
      </c>
      <c r="R3594">
        <f t="shared" si="168"/>
        <v>127</v>
      </c>
      <c r="S3594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8316</v>
      </c>
      <c r="P3595" t="s">
        <v>8317</v>
      </c>
      <c r="Q3595" s="10">
        <f t="shared" si="169"/>
        <v>41974.898599537039</v>
      </c>
      <c r="R3595">
        <f t="shared" si="168"/>
        <v>111</v>
      </c>
      <c r="S3595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8316</v>
      </c>
      <c r="P3596" t="s">
        <v>8317</v>
      </c>
      <c r="Q3596" s="10">
        <f t="shared" si="169"/>
        <v>42592.066921296297</v>
      </c>
      <c r="R3596">
        <f t="shared" si="168"/>
        <v>126</v>
      </c>
      <c r="S3596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8316</v>
      </c>
      <c r="P3597" t="s">
        <v>8317</v>
      </c>
      <c r="Q3597" s="10">
        <f t="shared" si="169"/>
        <v>42050.008368055554</v>
      </c>
      <c r="R3597">
        <f t="shared" si="168"/>
        <v>119</v>
      </c>
      <c r="S3597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8316</v>
      </c>
      <c r="P3598" t="s">
        <v>8317</v>
      </c>
      <c r="Q3598" s="10">
        <f t="shared" si="169"/>
        <v>41856.715069444443</v>
      </c>
      <c r="R3598">
        <f t="shared" si="168"/>
        <v>108</v>
      </c>
      <c r="S3598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8316</v>
      </c>
      <c r="P3599" t="s">
        <v>8317</v>
      </c>
      <c r="Q3599" s="10">
        <f t="shared" si="169"/>
        <v>42417.585532407407</v>
      </c>
      <c r="R3599">
        <f t="shared" si="168"/>
        <v>103</v>
      </c>
      <c r="S3599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8316</v>
      </c>
      <c r="P3600" t="s">
        <v>8317</v>
      </c>
      <c r="Q3600" s="10">
        <f t="shared" si="169"/>
        <v>41866.79886574074</v>
      </c>
      <c r="R3600">
        <f t="shared" si="168"/>
        <v>110</v>
      </c>
      <c r="S3600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8316</v>
      </c>
      <c r="P3601" t="s">
        <v>8317</v>
      </c>
      <c r="Q3601" s="10">
        <f t="shared" si="169"/>
        <v>42220.79487268519</v>
      </c>
      <c r="R3601">
        <f t="shared" si="168"/>
        <v>202</v>
      </c>
      <c r="S3601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8316</v>
      </c>
      <c r="P3602" t="s">
        <v>8317</v>
      </c>
      <c r="Q3602" s="10">
        <f t="shared" si="169"/>
        <v>42628.849120370374</v>
      </c>
      <c r="R3602">
        <f t="shared" si="168"/>
        <v>130</v>
      </c>
      <c r="S3602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8316</v>
      </c>
      <c r="P3603" t="s">
        <v>8317</v>
      </c>
      <c r="Q3603" s="10">
        <f t="shared" si="169"/>
        <v>41990.99863425926</v>
      </c>
      <c r="R3603">
        <f t="shared" si="168"/>
        <v>104</v>
      </c>
      <c r="S3603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8316</v>
      </c>
      <c r="P3604" t="s">
        <v>8317</v>
      </c>
      <c r="Q3604" s="10">
        <f t="shared" si="169"/>
        <v>42447.894432870366</v>
      </c>
      <c r="R3604">
        <f t="shared" si="168"/>
        <v>100</v>
      </c>
      <c r="S3604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8316</v>
      </c>
      <c r="P3605" t="s">
        <v>8317</v>
      </c>
      <c r="Q3605" s="10">
        <f t="shared" si="169"/>
        <v>42283.864351851851</v>
      </c>
      <c r="R3605">
        <f t="shared" si="168"/>
        <v>171</v>
      </c>
      <c r="S3605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8316</v>
      </c>
      <c r="P3606" t="s">
        <v>8317</v>
      </c>
      <c r="Q3606" s="10">
        <f t="shared" si="169"/>
        <v>42483.015694444446</v>
      </c>
      <c r="R3606">
        <f t="shared" si="168"/>
        <v>113</v>
      </c>
      <c r="S3606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8316</v>
      </c>
      <c r="P3607" t="s">
        <v>8317</v>
      </c>
      <c r="Q3607" s="10">
        <f t="shared" si="169"/>
        <v>42383.793124999997</v>
      </c>
      <c r="R3607">
        <f t="shared" si="168"/>
        <v>184</v>
      </c>
      <c r="S3607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8316</v>
      </c>
      <c r="P3608" t="s">
        <v>8317</v>
      </c>
      <c r="Q3608" s="10">
        <f t="shared" si="169"/>
        <v>42566.604826388888</v>
      </c>
      <c r="R3608">
        <f t="shared" si="168"/>
        <v>130</v>
      </c>
      <c r="S3608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8316</v>
      </c>
      <c r="P3609" t="s">
        <v>8317</v>
      </c>
      <c r="Q3609" s="10">
        <f t="shared" si="169"/>
        <v>42338.963912037041</v>
      </c>
      <c r="R3609">
        <f t="shared" si="168"/>
        <v>105</v>
      </c>
      <c r="S3609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8316</v>
      </c>
      <c r="P3610" t="s">
        <v>8317</v>
      </c>
      <c r="Q3610" s="10">
        <f t="shared" si="169"/>
        <v>42506.709375000006</v>
      </c>
      <c r="R3610">
        <f t="shared" si="168"/>
        <v>100</v>
      </c>
      <c r="S3610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8316</v>
      </c>
      <c r="P3611" t="s">
        <v>8317</v>
      </c>
      <c r="Q3611" s="10">
        <f t="shared" si="169"/>
        <v>42429.991724537031</v>
      </c>
      <c r="R3611">
        <f t="shared" si="168"/>
        <v>153</v>
      </c>
      <c r="S3611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8316</v>
      </c>
      <c r="P3612" t="s">
        <v>8317</v>
      </c>
      <c r="Q3612" s="10">
        <f t="shared" si="169"/>
        <v>42203.432129629626</v>
      </c>
      <c r="R3612">
        <f t="shared" si="168"/>
        <v>162</v>
      </c>
      <c r="S3612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8316</v>
      </c>
      <c r="P3613" t="s">
        <v>8317</v>
      </c>
      <c r="Q3613" s="10">
        <f t="shared" si="169"/>
        <v>42072.370381944449</v>
      </c>
      <c r="R3613">
        <f t="shared" si="168"/>
        <v>136</v>
      </c>
      <c r="S3613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8316</v>
      </c>
      <c r="P3614" t="s">
        <v>8317</v>
      </c>
      <c r="Q3614" s="10">
        <f t="shared" si="169"/>
        <v>41789.726979166669</v>
      </c>
      <c r="R3614">
        <f t="shared" si="168"/>
        <v>144</v>
      </c>
      <c r="S3614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8316</v>
      </c>
      <c r="P3615" t="s">
        <v>8317</v>
      </c>
      <c r="Q3615" s="10">
        <f t="shared" si="169"/>
        <v>41788.58997685185</v>
      </c>
      <c r="R3615">
        <f t="shared" si="168"/>
        <v>100</v>
      </c>
      <c r="S3615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8316</v>
      </c>
      <c r="P3616" t="s">
        <v>8317</v>
      </c>
      <c r="Q3616" s="10">
        <f t="shared" si="169"/>
        <v>42144.041851851856</v>
      </c>
      <c r="R3616">
        <f t="shared" si="168"/>
        <v>101</v>
      </c>
      <c r="S3616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8316</v>
      </c>
      <c r="P3617" t="s">
        <v>8317</v>
      </c>
      <c r="Q3617" s="10">
        <f t="shared" si="169"/>
        <v>42318.593703703707</v>
      </c>
      <c r="R3617">
        <f t="shared" ref="R3617:R3680" si="171">ROUND(E3617/D3617*100,0)</f>
        <v>107</v>
      </c>
      <c r="S3617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8316</v>
      </c>
      <c r="P3618" t="s">
        <v>8317</v>
      </c>
      <c r="Q3618" s="10">
        <f t="shared" si="169"/>
        <v>42052.949814814812</v>
      </c>
      <c r="R3618">
        <f t="shared" si="171"/>
        <v>125</v>
      </c>
      <c r="S3618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8316</v>
      </c>
      <c r="P3619" t="s">
        <v>8317</v>
      </c>
      <c r="Q3619" s="10">
        <f t="shared" si="169"/>
        <v>42779.610289351855</v>
      </c>
      <c r="R3619">
        <f t="shared" si="171"/>
        <v>119</v>
      </c>
      <c r="S3619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8316</v>
      </c>
      <c r="P3620" t="s">
        <v>8317</v>
      </c>
      <c r="Q3620" s="10">
        <f t="shared" si="169"/>
        <v>42128.627893518518</v>
      </c>
      <c r="R3620">
        <f t="shared" si="171"/>
        <v>101</v>
      </c>
      <c r="S3620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8316</v>
      </c>
      <c r="P3621" t="s">
        <v>8317</v>
      </c>
      <c r="Q3621" s="10">
        <f t="shared" si="169"/>
        <v>42661.132245370376</v>
      </c>
      <c r="R3621">
        <f t="shared" si="171"/>
        <v>113</v>
      </c>
      <c r="S3621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8316</v>
      </c>
      <c r="P3622" t="s">
        <v>8317</v>
      </c>
      <c r="Q3622" s="10">
        <f t="shared" si="169"/>
        <v>42037.938206018516</v>
      </c>
      <c r="R3622">
        <f t="shared" si="171"/>
        <v>105</v>
      </c>
      <c r="S3622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8316</v>
      </c>
      <c r="P3623" t="s">
        <v>8317</v>
      </c>
      <c r="Q3623" s="10">
        <f t="shared" si="169"/>
        <v>42619.935694444444</v>
      </c>
      <c r="R3623">
        <f t="shared" si="171"/>
        <v>110</v>
      </c>
      <c r="S3623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8316</v>
      </c>
      <c r="P3624" t="s">
        <v>8317</v>
      </c>
      <c r="Q3624" s="10">
        <f t="shared" si="169"/>
        <v>41877.221886574072</v>
      </c>
      <c r="R3624">
        <f t="shared" si="171"/>
        <v>100</v>
      </c>
      <c r="S3624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8316</v>
      </c>
      <c r="P3625" t="s">
        <v>8317</v>
      </c>
      <c r="Q3625" s="10">
        <f t="shared" si="169"/>
        <v>41828.736921296295</v>
      </c>
      <c r="R3625">
        <f t="shared" si="171"/>
        <v>120</v>
      </c>
      <c r="S3625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8316</v>
      </c>
      <c r="P3626" t="s">
        <v>8317</v>
      </c>
      <c r="Q3626" s="10">
        <f t="shared" si="169"/>
        <v>42545.774189814809</v>
      </c>
      <c r="R3626">
        <f t="shared" si="171"/>
        <v>105</v>
      </c>
      <c r="S3626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8316</v>
      </c>
      <c r="P3627" t="s">
        <v>8317</v>
      </c>
      <c r="Q3627" s="10">
        <f t="shared" si="169"/>
        <v>42157.652511574073</v>
      </c>
      <c r="R3627">
        <f t="shared" si="171"/>
        <v>103</v>
      </c>
      <c r="S3627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8316</v>
      </c>
      <c r="P3628" t="s">
        <v>8317</v>
      </c>
      <c r="Q3628" s="10">
        <f t="shared" si="169"/>
        <v>41846.667326388888</v>
      </c>
      <c r="R3628">
        <f t="shared" si="171"/>
        <v>102</v>
      </c>
      <c r="S3628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8316</v>
      </c>
      <c r="P3629" t="s">
        <v>8317</v>
      </c>
      <c r="Q3629" s="10">
        <f t="shared" si="169"/>
        <v>42460.741747685184</v>
      </c>
      <c r="R3629">
        <f t="shared" si="171"/>
        <v>100</v>
      </c>
      <c r="S3629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8316</v>
      </c>
      <c r="P3630" t="s">
        <v>8358</v>
      </c>
      <c r="Q3630" s="10">
        <f t="shared" si="169"/>
        <v>42291.833287037036</v>
      </c>
      <c r="R3630">
        <f t="shared" si="171"/>
        <v>0</v>
      </c>
      <c r="S3630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8316</v>
      </c>
      <c r="P3631" t="s">
        <v>8358</v>
      </c>
      <c r="Q3631" s="10">
        <f t="shared" si="169"/>
        <v>42437.094490740739</v>
      </c>
      <c r="R3631">
        <f t="shared" si="171"/>
        <v>0</v>
      </c>
      <c r="S3631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8316</v>
      </c>
      <c r="P3632" t="s">
        <v>8358</v>
      </c>
      <c r="Q3632" s="10">
        <f t="shared" si="169"/>
        <v>41942.84710648148</v>
      </c>
      <c r="R3632">
        <f t="shared" si="171"/>
        <v>0</v>
      </c>
      <c r="S3632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8316</v>
      </c>
      <c r="P3633" t="s">
        <v>8358</v>
      </c>
      <c r="Q3633" s="10">
        <f t="shared" si="169"/>
        <v>41880.753437499996</v>
      </c>
      <c r="R3633">
        <f t="shared" si="171"/>
        <v>51</v>
      </c>
      <c r="S3633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8316</v>
      </c>
      <c r="P3634" t="s">
        <v>8358</v>
      </c>
      <c r="Q3634" s="10">
        <f t="shared" si="169"/>
        <v>41946.936909722222</v>
      </c>
      <c r="R3634">
        <f t="shared" si="171"/>
        <v>20</v>
      </c>
      <c r="S3634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8316</v>
      </c>
      <c r="P3635" t="s">
        <v>8358</v>
      </c>
      <c r="Q3635" s="10">
        <f t="shared" si="169"/>
        <v>42649.623460648145</v>
      </c>
      <c r="R3635">
        <f t="shared" si="171"/>
        <v>35</v>
      </c>
      <c r="S3635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8316</v>
      </c>
      <c r="P3636" t="s">
        <v>8358</v>
      </c>
      <c r="Q3636" s="10">
        <f t="shared" si="169"/>
        <v>42701.166365740741</v>
      </c>
      <c r="R3636">
        <f t="shared" si="171"/>
        <v>4</v>
      </c>
      <c r="S3636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8316</v>
      </c>
      <c r="P3637" t="s">
        <v>8358</v>
      </c>
      <c r="Q3637" s="10">
        <f t="shared" si="169"/>
        <v>42450.88282407407</v>
      </c>
      <c r="R3637">
        <f t="shared" si="171"/>
        <v>36</v>
      </c>
      <c r="S3637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8316</v>
      </c>
      <c r="P3638" t="s">
        <v>8358</v>
      </c>
      <c r="Q3638" s="10">
        <f t="shared" si="169"/>
        <v>42226.694780092599</v>
      </c>
      <c r="R3638">
        <f t="shared" si="171"/>
        <v>0</v>
      </c>
      <c r="S3638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8316</v>
      </c>
      <c r="P3639" t="s">
        <v>8358</v>
      </c>
      <c r="Q3639" s="10">
        <f t="shared" si="169"/>
        <v>41975.700636574074</v>
      </c>
      <c r="R3639">
        <f t="shared" si="171"/>
        <v>31</v>
      </c>
      <c r="S3639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8316</v>
      </c>
      <c r="P3640" t="s">
        <v>8358</v>
      </c>
      <c r="Q3640" s="10">
        <f t="shared" si="169"/>
        <v>42053.672824074078</v>
      </c>
      <c r="R3640">
        <f t="shared" si="171"/>
        <v>7</v>
      </c>
      <c r="S3640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8316</v>
      </c>
      <c r="P3641" t="s">
        <v>8358</v>
      </c>
      <c r="Q3641" s="10">
        <f t="shared" si="169"/>
        <v>42590.677152777775</v>
      </c>
      <c r="R3641">
        <f t="shared" si="171"/>
        <v>0</v>
      </c>
      <c r="S3641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8316</v>
      </c>
      <c r="P3642" t="s">
        <v>8358</v>
      </c>
      <c r="Q3642" s="10">
        <f t="shared" si="169"/>
        <v>42104.781597222223</v>
      </c>
      <c r="R3642">
        <f t="shared" si="171"/>
        <v>6</v>
      </c>
      <c r="S3642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8316</v>
      </c>
      <c r="P3643" t="s">
        <v>8358</v>
      </c>
      <c r="Q3643" s="10">
        <f t="shared" si="169"/>
        <v>41899.627071759263</v>
      </c>
      <c r="R3643">
        <f t="shared" si="171"/>
        <v>0</v>
      </c>
      <c r="S3643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8316</v>
      </c>
      <c r="P3644" t="s">
        <v>8358</v>
      </c>
      <c r="Q3644" s="10">
        <f t="shared" si="169"/>
        <v>42297.816284722227</v>
      </c>
      <c r="R3644">
        <f t="shared" si="171"/>
        <v>2</v>
      </c>
      <c r="S3644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8316</v>
      </c>
      <c r="P3645" t="s">
        <v>8358</v>
      </c>
      <c r="Q3645" s="10">
        <f t="shared" si="169"/>
        <v>42285.143969907411</v>
      </c>
      <c r="R3645">
        <f t="shared" si="171"/>
        <v>0</v>
      </c>
      <c r="S3645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8316</v>
      </c>
      <c r="P3646" t="s">
        <v>8358</v>
      </c>
      <c r="Q3646" s="10">
        <f t="shared" si="169"/>
        <v>42409.241747685184</v>
      </c>
      <c r="R3646">
        <f t="shared" si="171"/>
        <v>16</v>
      </c>
      <c r="S3646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8316</v>
      </c>
      <c r="P3647" t="s">
        <v>8358</v>
      </c>
      <c r="Q3647" s="10">
        <f t="shared" si="169"/>
        <v>42665.970347222217</v>
      </c>
      <c r="R3647">
        <f t="shared" si="171"/>
        <v>0</v>
      </c>
      <c r="S3647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8316</v>
      </c>
      <c r="P3648" t="s">
        <v>8358</v>
      </c>
      <c r="Q3648" s="10">
        <f t="shared" si="169"/>
        <v>42140.421319444446</v>
      </c>
      <c r="R3648">
        <f t="shared" si="171"/>
        <v>5</v>
      </c>
      <c r="S3648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8316</v>
      </c>
      <c r="P3649" t="s">
        <v>8358</v>
      </c>
      <c r="Q3649" s="10">
        <f t="shared" si="169"/>
        <v>42598.749155092592</v>
      </c>
      <c r="R3649">
        <f t="shared" si="171"/>
        <v>6</v>
      </c>
      <c r="S3649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8316</v>
      </c>
      <c r="P3650" t="s">
        <v>8317</v>
      </c>
      <c r="Q3650" s="10">
        <f t="shared" ref="Q3650:Q3713" si="172">(((J3650/60)/60)/24)+DATE(1970,1,1)</f>
        <v>41887.292187500003</v>
      </c>
      <c r="R3650">
        <f t="shared" si="171"/>
        <v>100</v>
      </c>
      <c r="S3650">
        <f t="shared" ref="S3650:S3713" si="173">YEAR(Q3650)</f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8316</v>
      </c>
      <c r="P3651" t="s">
        <v>8317</v>
      </c>
      <c r="Q3651" s="10">
        <f t="shared" si="172"/>
        <v>41780.712893518517</v>
      </c>
      <c r="R3651">
        <f t="shared" si="171"/>
        <v>104</v>
      </c>
      <c r="S3651">
        <f t="shared" si="173"/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8316</v>
      </c>
      <c r="P3652" t="s">
        <v>8317</v>
      </c>
      <c r="Q3652" s="10">
        <f t="shared" si="172"/>
        <v>42381.478981481487</v>
      </c>
      <c r="R3652">
        <f t="shared" si="171"/>
        <v>100</v>
      </c>
      <c r="S3652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8316</v>
      </c>
      <c r="P3653" t="s">
        <v>8317</v>
      </c>
      <c r="Q3653" s="10">
        <f t="shared" si="172"/>
        <v>41828.646319444444</v>
      </c>
      <c r="R3653">
        <f t="shared" si="171"/>
        <v>104</v>
      </c>
      <c r="S3653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8316</v>
      </c>
      <c r="P3654" t="s">
        <v>8317</v>
      </c>
      <c r="Q3654" s="10">
        <f t="shared" si="172"/>
        <v>42596.644699074073</v>
      </c>
      <c r="R3654">
        <f t="shared" si="171"/>
        <v>251</v>
      </c>
      <c r="S3654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8316</v>
      </c>
      <c r="P3655" t="s">
        <v>8317</v>
      </c>
      <c r="Q3655" s="10">
        <f t="shared" si="172"/>
        <v>42191.363506944443</v>
      </c>
      <c r="R3655">
        <f t="shared" si="171"/>
        <v>101</v>
      </c>
      <c r="S3655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8316</v>
      </c>
      <c r="P3656" t="s">
        <v>8317</v>
      </c>
      <c r="Q3656" s="10">
        <f t="shared" si="172"/>
        <v>42440.416504629626</v>
      </c>
      <c r="R3656">
        <f t="shared" si="171"/>
        <v>174</v>
      </c>
      <c r="S3656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8316</v>
      </c>
      <c r="P3657" t="s">
        <v>8317</v>
      </c>
      <c r="Q3657" s="10">
        <f t="shared" si="172"/>
        <v>42173.803217592591</v>
      </c>
      <c r="R3657">
        <f t="shared" si="171"/>
        <v>116</v>
      </c>
      <c r="S3657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8316</v>
      </c>
      <c r="P3658" t="s">
        <v>8317</v>
      </c>
      <c r="Q3658" s="10">
        <f t="shared" si="172"/>
        <v>42737.910138888896</v>
      </c>
      <c r="R3658">
        <f t="shared" si="171"/>
        <v>106</v>
      </c>
      <c r="S3658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8316</v>
      </c>
      <c r="P3659" t="s">
        <v>8317</v>
      </c>
      <c r="Q3659" s="10">
        <f t="shared" si="172"/>
        <v>42499.629849537043</v>
      </c>
      <c r="R3659">
        <f t="shared" si="171"/>
        <v>111</v>
      </c>
      <c r="S3659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8316</v>
      </c>
      <c r="P3660" t="s">
        <v>8317</v>
      </c>
      <c r="Q3660" s="10">
        <f t="shared" si="172"/>
        <v>41775.858564814815</v>
      </c>
      <c r="R3660">
        <f t="shared" si="171"/>
        <v>101</v>
      </c>
      <c r="S3660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8316</v>
      </c>
      <c r="P3661" t="s">
        <v>8317</v>
      </c>
      <c r="Q3661" s="10">
        <f t="shared" si="172"/>
        <v>42055.277199074073</v>
      </c>
      <c r="R3661">
        <f t="shared" si="171"/>
        <v>102</v>
      </c>
      <c r="S3661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8316</v>
      </c>
      <c r="P3662" t="s">
        <v>8317</v>
      </c>
      <c r="Q3662" s="10">
        <f t="shared" si="172"/>
        <v>41971.881076388891</v>
      </c>
      <c r="R3662">
        <f t="shared" si="171"/>
        <v>100</v>
      </c>
      <c r="S3662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8316</v>
      </c>
      <c r="P3663" t="s">
        <v>8317</v>
      </c>
      <c r="Q3663" s="10">
        <f t="shared" si="172"/>
        <v>42447.896666666667</v>
      </c>
      <c r="R3663">
        <f t="shared" si="171"/>
        <v>111</v>
      </c>
      <c r="S3663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8316</v>
      </c>
      <c r="P3664" t="s">
        <v>8317</v>
      </c>
      <c r="Q3664" s="10">
        <f t="shared" si="172"/>
        <v>42064.220069444447</v>
      </c>
      <c r="R3664">
        <f t="shared" si="171"/>
        <v>101</v>
      </c>
      <c r="S3664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8316</v>
      </c>
      <c r="P3665" t="s">
        <v>8317</v>
      </c>
      <c r="Q3665" s="10">
        <f t="shared" si="172"/>
        <v>42665.451736111107</v>
      </c>
      <c r="R3665">
        <f t="shared" si="171"/>
        <v>104</v>
      </c>
      <c r="S3665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8316</v>
      </c>
      <c r="P3666" t="s">
        <v>8317</v>
      </c>
      <c r="Q3666" s="10">
        <f t="shared" si="172"/>
        <v>42523.248715277776</v>
      </c>
      <c r="R3666">
        <f t="shared" si="171"/>
        <v>109</v>
      </c>
      <c r="S3666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8316</v>
      </c>
      <c r="P3667" t="s">
        <v>8317</v>
      </c>
      <c r="Q3667" s="10">
        <f t="shared" si="172"/>
        <v>42294.808124999996</v>
      </c>
      <c r="R3667">
        <f t="shared" si="171"/>
        <v>115</v>
      </c>
      <c r="S3667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8316</v>
      </c>
      <c r="P3668" t="s">
        <v>8317</v>
      </c>
      <c r="Q3668" s="10">
        <f t="shared" si="172"/>
        <v>41822.90488425926</v>
      </c>
      <c r="R3668">
        <f t="shared" si="171"/>
        <v>100</v>
      </c>
      <c r="S3668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8316</v>
      </c>
      <c r="P3669" t="s">
        <v>8317</v>
      </c>
      <c r="Q3669" s="10">
        <f t="shared" si="172"/>
        <v>42173.970127314817</v>
      </c>
      <c r="R3669">
        <f t="shared" si="171"/>
        <v>103</v>
      </c>
      <c r="S3669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8316</v>
      </c>
      <c r="P3670" t="s">
        <v>8317</v>
      </c>
      <c r="Q3670" s="10">
        <f t="shared" si="172"/>
        <v>42185.556157407409</v>
      </c>
      <c r="R3670">
        <f t="shared" si="171"/>
        <v>104</v>
      </c>
      <c r="S3670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8316</v>
      </c>
      <c r="P3671" t="s">
        <v>8317</v>
      </c>
      <c r="Q3671" s="10">
        <f t="shared" si="172"/>
        <v>42136.675196759257</v>
      </c>
      <c r="R3671">
        <f t="shared" si="171"/>
        <v>138</v>
      </c>
      <c r="S3671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8316</v>
      </c>
      <c r="P3672" t="s">
        <v>8317</v>
      </c>
      <c r="Q3672" s="10">
        <f t="shared" si="172"/>
        <v>42142.514016203699</v>
      </c>
      <c r="R3672">
        <f t="shared" si="171"/>
        <v>110</v>
      </c>
      <c r="S3672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8316</v>
      </c>
      <c r="P3673" t="s">
        <v>8317</v>
      </c>
      <c r="Q3673" s="10">
        <f t="shared" si="172"/>
        <v>41820.62809027778</v>
      </c>
      <c r="R3673">
        <f t="shared" si="171"/>
        <v>101</v>
      </c>
      <c r="S3673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8316</v>
      </c>
      <c r="P3674" t="s">
        <v>8317</v>
      </c>
      <c r="Q3674" s="10">
        <f t="shared" si="172"/>
        <v>41878.946574074071</v>
      </c>
      <c r="R3674">
        <f t="shared" si="171"/>
        <v>102</v>
      </c>
      <c r="S3674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8316</v>
      </c>
      <c r="P3675" t="s">
        <v>8317</v>
      </c>
      <c r="Q3675" s="10">
        <f t="shared" si="172"/>
        <v>41914.295104166667</v>
      </c>
      <c r="R3675">
        <f t="shared" si="171"/>
        <v>114</v>
      </c>
      <c r="S3675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8316</v>
      </c>
      <c r="P3676" t="s">
        <v>8317</v>
      </c>
      <c r="Q3676" s="10">
        <f t="shared" si="172"/>
        <v>42556.873020833329</v>
      </c>
      <c r="R3676">
        <f t="shared" si="171"/>
        <v>100</v>
      </c>
      <c r="S3676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8316</v>
      </c>
      <c r="P3677" t="s">
        <v>8317</v>
      </c>
      <c r="Q3677" s="10">
        <f t="shared" si="172"/>
        <v>42493.597013888888</v>
      </c>
      <c r="R3677">
        <f t="shared" si="171"/>
        <v>140</v>
      </c>
      <c r="S3677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8316</v>
      </c>
      <c r="P3678" t="s">
        <v>8317</v>
      </c>
      <c r="Q3678" s="10">
        <f t="shared" si="172"/>
        <v>41876.815787037034</v>
      </c>
      <c r="R3678">
        <f t="shared" si="171"/>
        <v>129</v>
      </c>
      <c r="S3678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8316</v>
      </c>
      <c r="P3679" t="s">
        <v>8317</v>
      </c>
      <c r="Q3679" s="10">
        <f t="shared" si="172"/>
        <v>41802.574282407404</v>
      </c>
      <c r="R3679">
        <f t="shared" si="171"/>
        <v>103</v>
      </c>
      <c r="S3679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8316</v>
      </c>
      <c r="P3680" t="s">
        <v>8317</v>
      </c>
      <c r="Q3680" s="10">
        <f t="shared" si="172"/>
        <v>42120.531226851846</v>
      </c>
      <c r="R3680">
        <f t="shared" si="171"/>
        <v>103</v>
      </c>
      <c r="S3680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8316</v>
      </c>
      <c r="P3681" t="s">
        <v>8317</v>
      </c>
      <c r="Q3681" s="10">
        <f t="shared" si="172"/>
        <v>41786.761354166665</v>
      </c>
      <c r="R3681">
        <f t="shared" ref="R3681:R3744" si="174">ROUND(E3681/D3681*100,0)</f>
        <v>110</v>
      </c>
      <c r="S3681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8316</v>
      </c>
      <c r="P3682" t="s">
        <v>8317</v>
      </c>
      <c r="Q3682" s="10">
        <f t="shared" si="172"/>
        <v>42627.454097222217</v>
      </c>
      <c r="R3682">
        <f t="shared" si="174"/>
        <v>113</v>
      </c>
      <c r="S3682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8316</v>
      </c>
      <c r="P3683" t="s">
        <v>8317</v>
      </c>
      <c r="Q3683" s="10">
        <f t="shared" si="172"/>
        <v>42374.651504629626</v>
      </c>
      <c r="R3683">
        <f t="shared" si="174"/>
        <v>112</v>
      </c>
      <c r="S3683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8316</v>
      </c>
      <c r="P3684" t="s">
        <v>8317</v>
      </c>
      <c r="Q3684" s="10">
        <f t="shared" si="172"/>
        <v>41772.685393518521</v>
      </c>
      <c r="R3684">
        <f t="shared" si="174"/>
        <v>139</v>
      </c>
      <c r="S3684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8316</v>
      </c>
      <c r="P3685" t="s">
        <v>8317</v>
      </c>
      <c r="Q3685" s="10">
        <f t="shared" si="172"/>
        <v>42633.116851851853</v>
      </c>
      <c r="R3685">
        <f t="shared" si="174"/>
        <v>111</v>
      </c>
      <c r="S3685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8316</v>
      </c>
      <c r="P3686" t="s">
        <v>8317</v>
      </c>
      <c r="Q3686" s="10">
        <f t="shared" si="172"/>
        <v>42219.180393518516</v>
      </c>
      <c r="R3686">
        <f t="shared" si="174"/>
        <v>139</v>
      </c>
      <c r="S3686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8316</v>
      </c>
      <c r="P3687" t="s">
        <v>8317</v>
      </c>
      <c r="Q3687" s="10">
        <f t="shared" si="172"/>
        <v>41753.593275462961</v>
      </c>
      <c r="R3687">
        <f t="shared" si="174"/>
        <v>106</v>
      </c>
      <c r="S3687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8316</v>
      </c>
      <c r="P3688" t="s">
        <v>8317</v>
      </c>
      <c r="Q3688" s="10">
        <f t="shared" si="172"/>
        <v>42230.662731481483</v>
      </c>
      <c r="R3688">
        <f t="shared" si="174"/>
        <v>101</v>
      </c>
      <c r="S3688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8316</v>
      </c>
      <c r="P3689" t="s">
        <v>8317</v>
      </c>
      <c r="Q3689" s="10">
        <f t="shared" si="172"/>
        <v>41787.218229166669</v>
      </c>
      <c r="R3689">
        <f t="shared" si="174"/>
        <v>100</v>
      </c>
      <c r="S3689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8316</v>
      </c>
      <c r="P3690" t="s">
        <v>8317</v>
      </c>
      <c r="Q3690" s="10">
        <f t="shared" si="172"/>
        <v>41829.787083333329</v>
      </c>
      <c r="R3690">
        <f t="shared" si="174"/>
        <v>109</v>
      </c>
      <c r="S3690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8316</v>
      </c>
      <c r="P3691" t="s">
        <v>8317</v>
      </c>
      <c r="Q3691" s="10">
        <f t="shared" si="172"/>
        <v>42147.826840277776</v>
      </c>
      <c r="R3691">
        <f t="shared" si="174"/>
        <v>118</v>
      </c>
      <c r="S3691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8316</v>
      </c>
      <c r="P3692" t="s">
        <v>8317</v>
      </c>
      <c r="Q3692" s="10">
        <f t="shared" si="172"/>
        <v>41940.598182870373</v>
      </c>
      <c r="R3692">
        <f t="shared" si="174"/>
        <v>120</v>
      </c>
      <c r="S3692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8316</v>
      </c>
      <c r="P3693" t="s">
        <v>8317</v>
      </c>
      <c r="Q3693" s="10">
        <f t="shared" si="172"/>
        <v>42020.700567129628</v>
      </c>
      <c r="R3693">
        <f t="shared" si="174"/>
        <v>128</v>
      </c>
      <c r="S3693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8316</v>
      </c>
      <c r="P3694" t="s">
        <v>8317</v>
      </c>
      <c r="Q3694" s="10">
        <f t="shared" si="172"/>
        <v>41891.96503472222</v>
      </c>
      <c r="R3694">
        <f t="shared" si="174"/>
        <v>126</v>
      </c>
      <c r="S3694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8316</v>
      </c>
      <c r="P3695" t="s">
        <v>8317</v>
      </c>
      <c r="Q3695" s="10">
        <f t="shared" si="172"/>
        <v>42309.191307870366</v>
      </c>
      <c r="R3695">
        <f t="shared" si="174"/>
        <v>129</v>
      </c>
      <c r="S3695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8316</v>
      </c>
      <c r="P3696" t="s">
        <v>8317</v>
      </c>
      <c r="Q3696" s="10">
        <f t="shared" si="172"/>
        <v>42490.133877314816</v>
      </c>
      <c r="R3696">
        <f t="shared" si="174"/>
        <v>107</v>
      </c>
      <c r="S3696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8316</v>
      </c>
      <c r="P3697" t="s">
        <v>8317</v>
      </c>
      <c r="Q3697" s="10">
        <f t="shared" si="172"/>
        <v>41995.870486111111</v>
      </c>
      <c r="R3697">
        <f t="shared" si="174"/>
        <v>100</v>
      </c>
      <c r="S3697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8316</v>
      </c>
      <c r="P3698" t="s">
        <v>8317</v>
      </c>
      <c r="Q3698" s="10">
        <f t="shared" si="172"/>
        <v>41988.617083333331</v>
      </c>
      <c r="R3698">
        <f t="shared" si="174"/>
        <v>155</v>
      </c>
      <c r="S3698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8316</v>
      </c>
      <c r="P3699" t="s">
        <v>8317</v>
      </c>
      <c r="Q3699" s="10">
        <f t="shared" si="172"/>
        <v>42479.465833333335</v>
      </c>
      <c r="R3699">
        <f t="shared" si="174"/>
        <v>108</v>
      </c>
      <c r="S3699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8316</v>
      </c>
      <c r="P3700" t="s">
        <v>8317</v>
      </c>
      <c r="Q3700" s="10">
        <f t="shared" si="172"/>
        <v>42401.806562500002</v>
      </c>
      <c r="R3700">
        <f t="shared" si="174"/>
        <v>111</v>
      </c>
      <c r="S3700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8316</v>
      </c>
      <c r="P3701" t="s">
        <v>8317</v>
      </c>
      <c r="Q3701" s="10">
        <f t="shared" si="172"/>
        <v>41897.602037037039</v>
      </c>
      <c r="R3701">
        <f t="shared" si="174"/>
        <v>101</v>
      </c>
      <c r="S3701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8316</v>
      </c>
      <c r="P3702" t="s">
        <v>8317</v>
      </c>
      <c r="Q3702" s="10">
        <f t="shared" si="172"/>
        <v>41882.585648148146</v>
      </c>
      <c r="R3702">
        <f t="shared" si="174"/>
        <v>121</v>
      </c>
      <c r="S3702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8316</v>
      </c>
      <c r="P3703" t="s">
        <v>8317</v>
      </c>
      <c r="Q3703" s="10">
        <f t="shared" si="172"/>
        <v>42129.541585648149</v>
      </c>
      <c r="R3703">
        <f t="shared" si="174"/>
        <v>100</v>
      </c>
      <c r="S3703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8316</v>
      </c>
      <c r="P3704" t="s">
        <v>8317</v>
      </c>
      <c r="Q3704" s="10">
        <f t="shared" si="172"/>
        <v>42524.53800925926</v>
      </c>
      <c r="R3704">
        <f t="shared" si="174"/>
        <v>109</v>
      </c>
      <c r="S3704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8316</v>
      </c>
      <c r="P3705" t="s">
        <v>8317</v>
      </c>
      <c r="Q3705" s="10">
        <f t="shared" si="172"/>
        <v>42556.504490740743</v>
      </c>
      <c r="R3705">
        <f t="shared" si="174"/>
        <v>123</v>
      </c>
      <c r="S3705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8316</v>
      </c>
      <c r="P3706" t="s">
        <v>8317</v>
      </c>
      <c r="Q3706" s="10">
        <f t="shared" si="172"/>
        <v>42461.689745370371</v>
      </c>
      <c r="R3706">
        <f t="shared" si="174"/>
        <v>136</v>
      </c>
      <c r="S3706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8316</v>
      </c>
      <c r="P3707" t="s">
        <v>8317</v>
      </c>
      <c r="Q3707" s="10">
        <f t="shared" si="172"/>
        <v>41792.542986111112</v>
      </c>
      <c r="R3707">
        <f t="shared" si="174"/>
        <v>103</v>
      </c>
      <c r="S3707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8316</v>
      </c>
      <c r="P3708" t="s">
        <v>8317</v>
      </c>
      <c r="Q3708" s="10">
        <f t="shared" si="172"/>
        <v>41879.913761574076</v>
      </c>
      <c r="R3708">
        <f t="shared" si="174"/>
        <v>121</v>
      </c>
      <c r="S3708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8316</v>
      </c>
      <c r="P3709" t="s">
        <v>8317</v>
      </c>
      <c r="Q3709" s="10">
        <f t="shared" si="172"/>
        <v>42552.048356481479</v>
      </c>
      <c r="R3709">
        <f t="shared" si="174"/>
        <v>186</v>
      </c>
      <c r="S3709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8316</v>
      </c>
      <c r="P3710" t="s">
        <v>8317</v>
      </c>
      <c r="Q3710" s="10">
        <f t="shared" si="172"/>
        <v>41810.142199074071</v>
      </c>
      <c r="R3710">
        <f t="shared" si="174"/>
        <v>300</v>
      </c>
      <c r="S3710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8316</v>
      </c>
      <c r="P3711" t="s">
        <v>8317</v>
      </c>
      <c r="Q3711" s="10">
        <f t="shared" si="172"/>
        <v>41785.707708333335</v>
      </c>
      <c r="R3711">
        <f t="shared" si="174"/>
        <v>108</v>
      </c>
      <c r="S3711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8316</v>
      </c>
      <c r="P3712" t="s">
        <v>8317</v>
      </c>
      <c r="Q3712" s="10">
        <f t="shared" si="172"/>
        <v>42072.576249999998</v>
      </c>
      <c r="R3712">
        <f t="shared" si="174"/>
        <v>141</v>
      </c>
      <c r="S3712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8316</v>
      </c>
      <c r="P3713" t="s">
        <v>8317</v>
      </c>
      <c r="Q3713" s="10">
        <f t="shared" si="172"/>
        <v>41779.724224537036</v>
      </c>
      <c r="R3713">
        <f t="shared" si="174"/>
        <v>114</v>
      </c>
      <c r="S3713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8316</v>
      </c>
      <c r="P3714" t="s">
        <v>8317</v>
      </c>
      <c r="Q3714" s="10">
        <f t="shared" ref="Q3714:Q3777" si="175">(((J3714/60)/60)/24)+DATE(1970,1,1)</f>
        <v>42134.172071759262</v>
      </c>
      <c r="R3714">
        <f t="shared" si="174"/>
        <v>154</v>
      </c>
      <c r="S3714">
        <f t="shared" ref="S3714:S3777" si="176">YEAR(Q3714)</f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8316</v>
      </c>
      <c r="P3715" t="s">
        <v>8317</v>
      </c>
      <c r="Q3715" s="10">
        <f t="shared" si="175"/>
        <v>42505.738032407404</v>
      </c>
      <c r="R3715">
        <f t="shared" si="174"/>
        <v>102</v>
      </c>
      <c r="S3715">
        <f t="shared" si="176"/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8316</v>
      </c>
      <c r="P3716" t="s">
        <v>8317</v>
      </c>
      <c r="Q3716" s="10">
        <f t="shared" si="175"/>
        <v>42118.556331018524</v>
      </c>
      <c r="R3716">
        <f t="shared" si="174"/>
        <v>102</v>
      </c>
      <c r="S3716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8316</v>
      </c>
      <c r="P3717" t="s">
        <v>8317</v>
      </c>
      <c r="Q3717" s="10">
        <f t="shared" si="175"/>
        <v>42036.995590277773</v>
      </c>
      <c r="R3717">
        <f t="shared" si="174"/>
        <v>103</v>
      </c>
      <c r="S3717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8316</v>
      </c>
      <c r="P3718" t="s">
        <v>8317</v>
      </c>
      <c r="Q3718" s="10">
        <f t="shared" si="175"/>
        <v>42360.887835648144</v>
      </c>
      <c r="R3718">
        <f t="shared" si="174"/>
        <v>156</v>
      </c>
      <c r="S3718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8316</v>
      </c>
      <c r="P3719" t="s">
        <v>8317</v>
      </c>
      <c r="Q3719" s="10">
        <f t="shared" si="175"/>
        <v>42102.866307870368</v>
      </c>
      <c r="R3719">
        <f t="shared" si="174"/>
        <v>101</v>
      </c>
      <c r="S3719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8316</v>
      </c>
      <c r="P3720" t="s">
        <v>8317</v>
      </c>
      <c r="Q3720" s="10">
        <f t="shared" si="175"/>
        <v>42032.716145833328</v>
      </c>
      <c r="R3720">
        <f t="shared" si="174"/>
        <v>239</v>
      </c>
      <c r="S3720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8316</v>
      </c>
      <c r="P3721" t="s">
        <v>8317</v>
      </c>
      <c r="Q3721" s="10">
        <f t="shared" si="175"/>
        <v>42147.729930555557</v>
      </c>
      <c r="R3721">
        <f t="shared" si="174"/>
        <v>210</v>
      </c>
      <c r="S3721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8316</v>
      </c>
      <c r="P3722" t="s">
        <v>8317</v>
      </c>
      <c r="Q3722" s="10">
        <f t="shared" si="175"/>
        <v>42165.993125000001</v>
      </c>
      <c r="R3722">
        <f t="shared" si="174"/>
        <v>105</v>
      </c>
      <c r="S3722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8316</v>
      </c>
      <c r="P3723" t="s">
        <v>8317</v>
      </c>
      <c r="Q3723" s="10">
        <f t="shared" si="175"/>
        <v>41927.936157407406</v>
      </c>
      <c r="R3723">
        <f t="shared" si="174"/>
        <v>101</v>
      </c>
      <c r="S3723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8316</v>
      </c>
      <c r="P3724" t="s">
        <v>8317</v>
      </c>
      <c r="Q3724" s="10">
        <f t="shared" si="175"/>
        <v>42381.671840277777</v>
      </c>
      <c r="R3724">
        <f t="shared" si="174"/>
        <v>111</v>
      </c>
      <c r="S3724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8316</v>
      </c>
      <c r="P3725" t="s">
        <v>8317</v>
      </c>
      <c r="Q3725" s="10">
        <f t="shared" si="175"/>
        <v>41943.753032407411</v>
      </c>
      <c r="R3725">
        <f t="shared" si="174"/>
        <v>102</v>
      </c>
      <c r="S3725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8316</v>
      </c>
      <c r="P3726" t="s">
        <v>8317</v>
      </c>
      <c r="Q3726" s="10">
        <f t="shared" si="175"/>
        <v>42465.491435185191</v>
      </c>
      <c r="R3726">
        <f t="shared" si="174"/>
        <v>103</v>
      </c>
      <c r="S3726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8316</v>
      </c>
      <c r="P3727" t="s">
        <v>8317</v>
      </c>
      <c r="Q3727" s="10">
        <f t="shared" si="175"/>
        <v>42401.945219907408</v>
      </c>
      <c r="R3727">
        <f t="shared" si="174"/>
        <v>127</v>
      </c>
      <c r="S3727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8316</v>
      </c>
      <c r="P3728" t="s">
        <v>8317</v>
      </c>
      <c r="Q3728" s="10">
        <f t="shared" si="175"/>
        <v>42462.140868055561</v>
      </c>
      <c r="R3728">
        <f t="shared" si="174"/>
        <v>339</v>
      </c>
      <c r="S3728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8316</v>
      </c>
      <c r="P3729" t="s">
        <v>8317</v>
      </c>
      <c r="Q3729" s="10">
        <f t="shared" si="175"/>
        <v>42632.348310185189</v>
      </c>
      <c r="R3729">
        <f t="shared" si="174"/>
        <v>101</v>
      </c>
      <c r="S3729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8316</v>
      </c>
      <c r="P3730" t="s">
        <v>8317</v>
      </c>
      <c r="Q3730" s="10">
        <f t="shared" si="175"/>
        <v>42205.171018518522</v>
      </c>
      <c r="R3730">
        <f t="shared" si="174"/>
        <v>9</v>
      </c>
      <c r="S3730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8316</v>
      </c>
      <c r="P3731" t="s">
        <v>8317</v>
      </c>
      <c r="Q3731" s="10">
        <f t="shared" si="175"/>
        <v>42041.205000000002</v>
      </c>
      <c r="R3731">
        <f t="shared" si="174"/>
        <v>7</v>
      </c>
      <c r="S3731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8316</v>
      </c>
      <c r="P3732" t="s">
        <v>8317</v>
      </c>
      <c r="Q3732" s="10">
        <f t="shared" si="175"/>
        <v>42203.677766203706</v>
      </c>
      <c r="R3732">
        <f t="shared" si="174"/>
        <v>10</v>
      </c>
      <c r="S3732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8316</v>
      </c>
      <c r="P3733" t="s">
        <v>8317</v>
      </c>
      <c r="Q3733" s="10">
        <f t="shared" si="175"/>
        <v>41983.752847222218</v>
      </c>
      <c r="R3733">
        <f t="shared" si="174"/>
        <v>11</v>
      </c>
      <c r="S3733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8316</v>
      </c>
      <c r="P3734" t="s">
        <v>8317</v>
      </c>
      <c r="Q3734" s="10">
        <f t="shared" si="175"/>
        <v>41968.677465277782</v>
      </c>
      <c r="R3734">
        <f t="shared" si="174"/>
        <v>15</v>
      </c>
      <c r="S3734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8316</v>
      </c>
      <c r="P3735" t="s">
        <v>8317</v>
      </c>
      <c r="Q3735" s="10">
        <f t="shared" si="175"/>
        <v>42103.024398148147</v>
      </c>
      <c r="R3735">
        <f t="shared" si="174"/>
        <v>0</v>
      </c>
      <c r="S3735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8316</v>
      </c>
      <c r="P3736" t="s">
        <v>8317</v>
      </c>
      <c r="Q3736" s="10">
        <f t="shared" si="175"/>
        <v>42089.901574074072</v>
      </c>
      <c r="R3736">
        <f t="shared" si="174"/>
        <v>28</v>
      </c>
      <c r="S3736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8316</v>
      </c>
      <c r="P3737" t="s">
        <v>8317</v>
      </c>
      <c r="Q3737" s="10">
        <f t="shared" si="175"/>
        <v>42122.693159722221</v>
      </c>
      <c r="R3737">
        <f t="shared" si="174"/>
        <v>13</v>
      </c>
      <c r="S3737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8316</v>
      </c>
      <c r="P3738" t="s">
        <v>8317</v>
      </c>
      <c r="Q3738" s="10">
        <f t="shared" si="175"/>
        <v>42048.711724537032</v>
      </c>
      <c r="R3738">
        <f t="shared" si="174"/>
        <v>1</v>
      </c>
      <c r="S3738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8316</v>
      </c>
      <c r="P3739" t="s">
        <v>8317</v>
      </c>
      <c r="Q3739" s="10">
        <f t="shared" si="175"/>
        <v>42297.691006944442</v>
      </c>
      <c r="R3739">
        <f t="shared" si="174"/>
        <v>21</v>
      </c>
      <c r="S3739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8316</v>
      </c>
      <c r="P3740" t="s">
        <v>8317</v>
      </c>
      <c r="Q3740" s="10">
        <f t="shared" si="175"/>
        <v>41813.938715277778</v>
      </c>
      <c r="R3740">
        <f t="shared" si="174"/>
        <v>18</v>
      </c>
      <c r="S3740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8316</v>
      </c>
      <c r="P3741" t="s">
        <v>8317</v>
      </c>
      <c r="Q3741" s="10">
        <f t="shared" si="175"/>
        <v>42548.449861111112</v>
      </c>
      <c r="R3741">
        <f t="shared" si="174"/>
        <v>20</v>
      </c>
      <c r="S3741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8316</v>
      </c>
      <c r="P3742" t="s">
        <v>8317</v>
      </c>
      <c r="Q3742" s="10">
        <f t="shared" si="175"/>
        <v>41833.089756944442</v>
      </c>
      <c r="R3742">
        <f t="shared" si="174"/>
        <v>18</v>
      </c>
      <c r="S3742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8316</v>
      </c>
      <c r="P3743" t="s">
        <v>8317</v>
      </c>
      <c r="Q3743" s="10">
        <f t="shared" si="175"/>
        <v>42325.920717592591</v>
      </c>
      <c r="R3743">
        <f t="shared" si="174"/>
        <v>0</v>
      </c>
      <c r="S3743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8316</v>
      </c>
      <c r="P3744" t="s">
        <v>8317</v>
      </c>
      <c r="Q3744" s="10">
        <f t="shared" si="175"/>
        <v>41858.214629629627</v>
      </c>
      <c r="R3744">
        <f t="shared" si="174"/>
        <v>2</v>
      </c>
      <c r="S3744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8316</v>
      </c>
      <c r="P3745" t="s">
        <v>8317</v>
      </c>
      <c r="Q3745" s="10">
        <f t="shared" si="175"/>
        <v>41793.710231481484</v>
      </c>
      <c r="R3745">
        <f t="shared" ref="R3745:R3808" si="177">ROUND(E3745/D3745*100,0)</f>
        <v>0</v>
      </c>
      <c r="S3745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8316</v>
      </c>
      <c r="P3746" t="s">
        <v>8317</v>
      </c>
      <c r="Q3746" s="10">
        <f t="shared" si="175"/>
        <v>41793.814259259263</v>
      </c>
      <c r="R3746">
        <f t="shared" si="177"/>
        <v>0</v>
      </c>
      <c r="S3746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8316</v>
      </c>
      <c r="P3747" t="s">
        <v>8317</v>
      </c>
      <c r="Q3747" s="10">
        <f t="shared" si="175"/>
        <v>41831.697939814818</v>
      </c>
      <c r="R3747">
        <f t="shared" si="177"/>
        <v>10</v>
      </c>
      <c r="S3747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8316</v>
      </c>
      <c r="P3748" t="s">
        <v>8317</v>
      </c>
      <c r="Q3748" s="10">
        <f t="shared" si="175"/>
        <v>42621.389340277776</v>
      </c>
      <c r="R3748">
        <f t="shared" si="177"/>
        <v>2</v>
      </c>
      <c r="S3748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8316</v>
      </c>
      <c r="P3749" t="s">
        <v>8317</v>
      </c>
      <c r="Q3749" s="10">
        <f t="shared" si="175"/>
        <v>42164.299722222218</v>
      </c>
      <c r="R3749">
        <f t="shared" si="177"/>
        <v>1</v>
      </c>
      <c r="S3749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8316</v>
      </c>
      <c r="P3750" t="s">
        <v>8358</v>
      </c>
      <c r="Q3750" s="10">
        <f t="shared" si="175"/>
        <v>42395.706435185188</v>
      </c>
      <c r="R3750">
        <f t="shared" si="177"/>
        <v>104</v>
      </c>
      <c r="S3750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8316</v>
      </c>
      <c r="P3751" t="s">
        <v>8358</v>
      </c>
      <c r="Q3751" s="10">
        <f t="shared" si="175"/>
        <v>42458.127175925925</v>
      </c>
      <c r="R3751">
        <f t="shared" si="177"/>
        <v>105</v>
      </c>
      <c r="S3751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8316</v>
      </c>
      <c r="P3752" t="s">
        <v>8358</v>
      </c>
      <c r="Q3752" s="10">
        <f t="shared" si="175"/>
        <v>42016.981574074074</v>
      </c>
      <c r="R3752">
        <f t="shared" si="177"/>
        <v>100</v>
      </c>
      <c r="S3752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8316</v>
      </c>
      <c r="P3753" t="s">
        <v>8358</v>
      </c>
      <c r="Q3753" s="10">
        <f t="shared" si="175"/>
        <v>42403.035567129627</v>
      </c>
      <c r="R3753">
        <f t="shared" si="177"/>
        <v>133</v>
      </c>
      <c r="S3753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8316</v>
      </c>
      <c r="P3754" t="s">
        <v>8358</v>
      </c>
      <c r="Q3754" s="10">
        <f t="shared" si="175"/>
        <v>42619.802488425921</v>
      </c>
      <c r="R3754">
        <f t="shared" si="177"/>
        <v>113</v>
      </c>
      <c r="S3754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8316</v>
      </c>
      <c r="P3755" t="s">
        <v>8358</v>
      </c>
      <c r="Q3755" s="10">
        <f t="shared" si="175"/>
        <v>42128.824074074073</v>
      </c>
      <c r="R3755">
        <f t="shared" si="177"/>
        <v>103</v>
      </c>
      <c r="S3755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8316</v>
      </c>
      <c r="P3756" t="s">
        <v>8358</v>
      </c>
      <c r="Q3756" s="10">
        <f t="shared" si="175"/>
        <v>41808.881215277775</v>
      </c>
      <c r="R3756">
        <f t="shared" si="177"/>
        <v>120</v>
      </c>
      <c r="S3756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8316</v>
      </c>
      <c r="P3757" t="s">
        <v>8358</v>
      </c>
      <c r="Q3757" s="10">
        <f t="shared" si="175"/>
        <v>42445.866979166662</v>
      </c>
      <c r="R3757">
        <f t="shared" si="177"/>
        <v>130</v>
      </c>
      <c r="S3757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8316</v>
      </c>
      <c r="P3758" t="s">
        <v>8358</v>
      </c>
      <c r="Q3758" s="10">
        <f t="shared" si="175"/>
        <v>41771.814791666664</v>
      </c>
      <c r="R3758">
        <f t="shared" si="177"/>
        <v>101</v>
      </c>
      <c r="S3758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8316</v>
      </c>
      <c r="P3759" t="s">
        <v>8358</v>
      </c>
      <c r="Q3759" s="10">
        <f t="shared" si="175"/>
        <v>41954.850868055553</v>
      </c>
      <c r="R3759">
        <f t="shared" si="177"/>
        <v>109</v>
      </c>
      <c r="S3759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8316</v>
      </c>
      <c r="P3760" t="s">
        <v>8358</v>
      </c>
      <c r="Q3760" s="10">
        <f t="shared" si="175"/>
        <v>41747.471504629626</v>
      </c>
      <c r="R3760">
        <f t="shared" si="177"/>
        <v>102</v>
      </c>
      <c r="S3760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8316</v>
      </c>
      <c r="P3761" t="s">
        <v>8358</v>
      </c>
      <c r="Q3761" s="10">
        <f t="shared" si="175"/>
        <v>42182.108252314814</v>
      </c>
      <c r="R3761">
        <f t="shared" si="177"/>
        <v>110</v>
      </c>
      <c r="S3761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8316</v>
      </c>
      <c r="P3762" t="s">
        <v>8358</v>
      </c>
      <c r="Q3762" s="10">
        <f t="shared" si="175"/>
        <v>41739.525300925925</v>
      </c>
      <c r="R3762">
        <f t="shared" si="177"/>
        <v>101</v>
      </c>
      <c r="S3762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8316</v>
      </c>
      <c r="P3763" t="s">
        <v>8358</v>
      </c>
      <c r="Q3763" s="10">
        <f t="shared" si="175"/>
        <v>42173.466863425929</v>
      </c>
      <c r="R3763">
        <f t="shared" si="177"/>
        <v>100</v>
      </c>
      <c r="S3763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8316</v>
      </c>
      <c r="P3764" t="s">
        <v>8358</v>
      </c>
      <c r="Q3764" s="10">
        <f t="shared" si="175"/>
        <v>42193.813530092593</v>
      </c>
      <c r="R3764">
        <f t="shared" si="177"/>
        <v>106</v>
      </c>
      <c r="S3764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8316</v>
      </c>
      <c r="P3765" t="s">
        <v>8358</v>
      </c>
      <c r="Q3765" s="10">
        <f t="shared" si="175"/>
        <v>42065.750300925924</v>
      </c>
      <c r="R3765">
        <f t="shared" si="177"/>
        <v>100</v>
      </c>
      <c r="S3765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8316</v>
      </c>
      <c r="P3766" t="s">
        <v>8358</v>
      </c>
      <c r="Q3766" s="10">
        <f t="shared" si="175"/>
        <v>42499.842962962968</v>
      </c>
      <c r="R3766">
        <f t="shared" si="177"/>
        <v>100</v>
      </c>
      <c r="S3766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8316</v>
      </c>
      <c r="P3767" t="s">
        <v>8358</v>
      </c>
      <c r="Q3767" s="10">
        <f t="shared" si="175"/>
        <v>41820.776412037041</v>
      </c>
      <c r="R3767">
        <f t="shared" si="177"/>
        <v>113</v>
      </c>
      <c r="S3767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8316</v>
      </c>
      <c r="P3768" t="s">
        <v>8358</v>
      </c>
      <c r="Q3768" s="10">
        <f t="shared" si="175"/>
        <v>41788.167187500003</v>
      </c>
      <c r="R3768">
        <f t="shared" si="177"/>
        <v>103</v>
      </c>
      <c r="S3768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8316</v>
      </c>
      <c r="P3769" t="s">
        <v>8358</v>
      </c>
      <c r="Q3769" s="10">
        <f t="shared" si="175"/>
        <v>42050.019641203704</v>
      </c>
      <c r="R3769">
        <f t="shared" si="177"/>
        <v>117</v>
      </c>
      <c r="S3769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8316</v>
      </c>
      <c r="P3770" t="s">
        <v>8358</v>
      </c>
      <c r="Q3770" s="10">
        <f t="shared" si="175"/>
        <v>41772.727893518517</v>
      </c>
      <c r="R3770">
        <f t="shared" si="177"/>
        <v>108</v>
      </c>
      <c r="S3770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8316</v>
      </c>
      <c r="P3771" t="s">
        <v>8358</v>
      </c>
      <c r="Q3771" s="10">
        <f t="shared" si="175"/>
        <v>42445.598136574074</v>
      </c>
      <c r="R3771">
        <f t="shared" si="177"/>
        <v>100</v>
      </c>
      <c r="S3771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8316</v>
      </c>
      <c r="P3772" t="s">
        <v>8358</v>
      </c>
      <c r="Q3772" s="10">
        <f t="shared" si="175"/>
        <v>42138.930671296301</v>
      </c>
      <c r="R3772">
        <f t="shared" si="177"/>
        <v>100</v>
      </c>
      <c r="S3772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8316</v>
      </c>
      <c r="P3773" t="s">
        <v>8358</v>
      </c>
      <c r="Q3773" s="10">
        <f t="shared" si="175"/>
        <v>42493.857083333336</v>
      </c>
      <c r="R3773">
        <f t="shared" si="177"/>
        <v>146</v>
      </c>
      <c r="S3773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8316</v>
      </c>
      <c r="P3774" t="s">
        <v>8358</v>
      </c>
      <c r="Q3774" s="10">
        <f t="shared" si="175"/>
        <v>42682.616967592592</v>
      </c>
      <c r="R3774">
        <f t="shared" si="177"/>
        <v>110</v>
      </c>
      <c r="S3774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8316</v>
      </c>
      <c r="P3775" t="s">
        <v>8358</v>
      </c>
      <c r="Q3775" s="10">
        <f t="shared" si="175"/>
        <v>42656.005173611105</v>
      </c>
      <c r="R3775">
        <f t="shared" si="177"/>
        <v>108</v>
      </c>
      <c r="S3775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8316</v>
      </c>
      <c r="P3776" t="s">
        <v>8358</v>
      </c>
      <c r="Q3776" s="10">
        <f t="shared" si="175"/>
        <v>42087.792303240742</v>
      </c>
      <c r="R3776">
        <f t="shared" si="177"/>
        <v>100</v>
      </c>
      <c r="S3776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8316</v>
      </c>
      <c r="P3777" t="s">
        <v>8358</v>
      </c>
      <c r="Q3777" s="10">
        <f t="shared" si="175"/>
        <v>42075.942627314813</v>
      </c>
      <c r="R3777">
        <f t="shared" si="177"/>
        <v>100</v>
      </c>
      <c r="S3777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8316</v>
      </c>
      <c r="P3778" t="s">
        <v>8358</v>
      </c>
      <c r="Q3778" s="10">
        <f t="shared" ref="Q3778:Q3841" si="178">(((J3778/60)/60)/24)+DATE(1970,1,1)</f>
        <v>41814.367800925924</v>
      </c>
      <c r="R3778">
        <f t="shared" si="177"/>
        <v>107</v>
      </c>
      <c r="S3778">
        <f t="shared" ref="S3778:S3841" si="179">YEAR(Q3778)</f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8316</v>
      </c>
      <c r="P3779" t="s">
        <v>8358</v>
      </c>
      <c r="Q3779" s="10">
        <f t="shared" si="178"/>
        <v>41887.111354166671</v>
      </c>
      <c r="R3779">
        <f t="shared" si="177"/>
        <v>143</v>
      </c>
      <c r="S3779">
        <f t="shared" si="179"/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8316</v>
      </c>
      <c r="P3780" t="s">
        <v>8358</v>
      </c>
      <c r="Q3780" s="10">
        <f t="shared" si="178"/>
        <v>41989.819212962961</v>
      </c>
      <c r="R3780">
        <f t="shared" si="177"/>
        <v>105</v>
      </c>
      <c r="S3780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8316</v>
      </c>
      <c r="P3781" t="s">
        <v>8358</v>
      </c>
      <c r="Q3781" s="10">
        <f t="shared" si="178"/>
        <v>42425.735416666663</v>
      </c>
      <c r="R3781">
        <f t="shared" si="177"/>
        <v>104</v>
      </c>
      <c r="S3781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8316</v>
      </c>
      <c r="P3782" t="s">
        <v>8358</v>
      </c>
      <c r="Q3782" s="10">
        <f t="shared" si="178"/>
        <v>42166.219733796301</v>
      </c>
      <c r="R3782">
        <f t="shared" si="177"/>
        <v>120</v>
      </c>
      <c r="S3782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8316</v>
      </c>
      <c r="P3783" t="s">
        <v>8358</v>
      </c>
      <c r="Q3783" s="10">
        <f t="shared" si="178"/>
        <v>41865.882928240739</v>
      </c>
      <c r="R3783">
        <f t="shared" si="177"/>
        <v>110</v>
      </c>
      <c r="S3783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8316</v>
      </c>
      <c r="P3784" t="s">
        <v>8358</v>
      </c>
      <c r="Q3784" s="10">
        <f t="shared" si="178"/>
        <v>42546.862233796302</v>
      </c>
      <c r="R3784">
        <f t="shared" si="177"/>
        <v>102</v>
      </c>
      <c r="S3784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8316</v>
      </c>
      <c r="P3785" t="s">
        <v>8358</v>
      </c>
      <c r="Q3785" s="10">
        <f t="shared" si="178"/>
        <v>42420.140277777777</v>
      </c>
      <c r="R3785">
        <f t="shared" si="177"/>
        <v>129</v>
      </c>
      <c r="S3785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8316</v>
      </c>
      <c r="P3786" t="s">
        <v>8358</v>
      </c>
      <c r="Q3786" s="10">
        <f t="shared" si="178"/>
        <v>42531.980694444443</v>
      </c>
      <c r="R3786">
        <f t="shared" si="177"/>
        <v>115</v>
      </c>
      <c r="S3786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8316</v>
      </c>
      <c r="P3787" t="s">
        <v>8358</v>
      </c>
      <c r="Q3787" s="10">
        <f t="shared" si="178"/>
        <v>42548.63853009259</v>
      </c>
      <c r="R3787">
        <f t="shared" si="177"/>
        <v>151</v>
      </c>
      <c r="S3787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8316</v>
      </c>
      <c r="P3788" t="s">
        <v>8358</v>
      </c>
      <c r="Q3788" s="10">
        <f t="shared" si="178"/>
        <v>42487.037905092591</v>
      </c>
      <c r="R3788">
        <f t="shared" si="177"/>
        <v>111</v>
      </c>
      <c r="S3788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8316</v>
      </c>
      <c r="P3789" t="s">
        <v>8358</v>
      </c>
      <c r="Q3789" s="10">
        <f t="shared" si="178"/>
        <v>42167.534791666665</v>
      </c>
      <c r="R3789">
        <f t="shared" si="177"/>
        <v>100</v>
      </c>
      <c r="S3789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8316</v>
      </c>
      <c r="P3790" t="s">
        <v>8358</v>
      </c>
      <c r="Q3790" s="10">
        <f t="shared" si="178"/>
        <v>42333.695821759262</v>
      </c>
      <c r="R3790">
        <f t="shared" si="177"/>
        <v>1</v>
      </c>
      <c r="S3790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8316</v>
      </c>
      <c r="P3791" t="s">
        <v>8358</v>
      </c>
      <c r="Q3791" s="10">
        <f t="shared" si="178"/>
        <v>42138.798819444448</v>
      </c>
      <c r="R3791">
        <f t="shared" si="177"/>
        <v>3</v>
      </c>
      <c r="S3791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8316</v>
      </c>
      <c r="P3792" t="s">
        <v>8358</v>
      </c>
      <c r="Q3792" s="10">
        <f t="shared" si="178"/>
        <v>42666.666932870372</v>
      </c>
      <c r="R3792">
        <f t="shared" si="177"/>
        <v>0</v>
      </c>
      <c r="S3792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8316</v>
      </c>
      <c r="P3793" t="s">
        <v>8358</v>
      </c>
      <c r="Q3793" s="10">
        <f t="shared" si="178"/>
        <v>41766.692037037035</v>
      </c>
      <c r="R3793">
        <f t="shared" si="177"/>
        <v>0</v>
      </c>
      <c r="S3793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8316</v>
      </c>
      <c r="P3794" t="s">
        <v>8358</v>
      </c>
      <c r="Q3794" s="10">
        <f t="shared" si="178"/>
        <v>42170.447013888886</v>
      </c>
      <c r="R3794">
        <f t="shared" si="177"/>
        <v>0</v>
      </c>
      <c r="S3794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8316</v>
      </c>
      <c r="P3795" t="s">
        <v>8358</v>
      </c>
      <c r="Q3795" s="10">
        <f t="shared" si="178"/>
        <v>41968.938993055555</v>
      </c>
      <c r="R3795">
        <f t="shared" si="177"/>
        <v>60</v>
      </c>
      <c r="S3795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8316</v>
      </c>
      <c r="P3796" t="s">
        <v>8358</v>
      </c>
      <c r="Q3796" s="10">
        <f t="shared" si="178"/>
        <v>42132.58048611111</v>
      </c>
      <c r="R3796">
        <f t="shared" si="177"/>
        <v>1</v>
      </c>
      <c r="S3796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8316</v>
      </c>
      <c r="P3797" t="s">
        <v>8358</v>
      </c>
      <c r="Q3797" s="10">
        <f t="shared" si="178"/>
        <v>42201.436226851853</v>
      </c>
      <c r="R3797">
        <f t="shared" si="177"/>
        <v>2</v>
      </c>
      <c r="S3797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8316</v>
      </c>
      <c r="P3798" t="s">
        <v>8358</v>
      </c>
      <c r="Q3798" s="10">
        <f t="shared" si="178"/>
        <v>42689.029583333337</v>
      </c>
      <c r="R3798">
        <f t="shared" si="177"/>
        <v>0</v>
      </c>
      <c r="S3798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8316</v>
      </c>
      <c r="P3799" t="s">
        <v>8358</v>
      </c>
      <c r="Q3799" s="10">
        <f t="shared" si="178"/>
        <v>42084.881539351853</v>
      </c>
      <c r="R3799">
        <f t="shared" si="177"/>
        <v>90</v>
      </c>
      <c r="S3799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8316</v>
      </c>
      <c r="P3800" t="s">
        <v>8358</v>
      </c>
      <c r="Q3800" s="10">
        <f t="shared" si="178"/>
        <v>41831.722777777781</v>
      </c>
      <c r="R3800">
        <f t="shared" si="177"/>
        <v>1</v>
      </c>
      <c r="S3800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8316</v>
      </c>
      <c r="P3801" t="s">
        <v>8358</v>
      </c>
      <c r="Q3801" s="10">
        <f t="shared" si="178"/>
        <v>42410.93105324074</v>
      </c>
      <c r="R3801">
        <f t="shared" si="177"/>
        <v>4</v>
      </c>
      <c r="S3801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8316</v>
      </c>
      <c r="P3802" t="s">
        <v>8358</v>
      </c>
      <c r="Q3802" s="10">
        <f t="shared" si="178"/>
        <v>41982.737071759257</v>
      </c>
      <c r="R3802">
        <f t="shared" si="177"/>
        <v>4</v>
      </c>
      <c r="S3802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8316</v>
      </c>
      <c r="P3803" t="s">
        <v>8358</v>
      </c>
      <c r="Q3803" s="10">
        <f t="shared" si="178"/>
        <v>41975.676111111112</v>
      </c>
      <c r="R3803">
        <f t="shared" si="177"/>
        <v>9</v>
      </c>
      <c r="S3803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8316</v>
      </c>
      <c r="P3804" t="s">
        <v>8358</v>
      </c>
      <c r="Q3804" s="10">
        <f t="shared" si="178"/>
        <v>42269.126226851848</v>
      </c>
      <c r="R3804">
        <f t="shared" si="177"/>
        <v>0</v>
      </c>
      <c r="S3804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8316</v>
      </c>
      <c r="P3805" t="s">
        <v>8358</v>
      </c>
      <c r="Q3805" s="10">
        <f t="shared" si="178"/>
        <v>42403.971851851849</v>
      </c>
      <c r="R3805">
        <f t="shared" si="177"/>
        <v>20</v>
      </c>
      <c r="S3805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8316</v>
      </c>
      <c r="P3806" t="s">
        <v>8358</v>
      </c>
      <c r="Q3806" s="10">
        <f t="shared" si="178"/>
        <v>42527.00953703704</v>
      </c>
      <c r="R3806">
        <f t="shared" si="177"/>
        <v>0</v>
      </c>
      <c r="S3806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8316</v>
      </c>
      <c r="P3807" t="s">
        <v>8358</v>
      </c>
      <c r="Q3807" s="10">
        <f t="shared" si="178"/>
        <v>41849.887037037035</v>
      </c>
      <c r="R3807">
        <f t="shared" si="177"/>
        <v>0</v>
      </c>
      <c r="S3807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8316</v>
      </c>
      <c r="P3808" t="s">
        <v>8358</v>
      </c>
      <c r="Q3808" s="10">
        <f t="shared" si="178"/>
        <v>41799.259039351848</v>
      </c>
      <c r="R3808">
        <f t="shared" si="177"/>
        <v>0</v>
      </c>
      <c r="S3808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8316</v>
      </c>
      <c r="P3809" t="s">
        <v>8358</v>
      </c>
      <c r="Q3809" s="10">
        <f t="shared" si="178"/>
        <v>42090.909016203703</v>
      </c>
      <c r="R3809">
        <f t="shared" ref="R3809:R3872" si="180">ROUND(E3809/D3809*100,0)</f>
        <v>30</v>
      </c>
      <c r="S3809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8316</v>
      </c>
      <c r="P3810" t="s">
        <v>8317</v>
      </c>
      <c r="Q3810" s="10">
        <f t="shared" si="178"/>
        <v>42059.453923611116</v>
      </c>
      <c r="R3810">
        <f t="shared" si="180"/>
        <v>100</v>
      </c>
      <c r="S3810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8316</v>
      </c>
      <c r="P3811" t="s">
        <v>8317</v>
      </c>
      <c r="Q3811" s="10">
        <f t="shared" si="178"/>
        <v>41800.526701388888</v>
      </c>
      <c r="R3811">
        <f t="shared" si="180"/>
        <v>101</v>
      </c>
      <c r="S3811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8316</v>
      </c>
      <c r="P3812" t="s">
        <v>8317</v>
      </c>
      <c r="Q3812" s="10">
        <f t="shared" si="178"/>
        <v>42054.849050925928</v>
      </c>
      <c r="R3812">
        <f t="shared" si="180"/>
        <v>122</v>
      </c>
      <c r="S3812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8316</v>
      </c>
      <c r="P3813" t="s">
        <v>8317</v>
      </c>
      <c r="Q3813" s="10">
        <f t="shared" si="178"/>
        <v>42487.62700231481</v>
      </c>
      <c r="R3813">
        <f t="shared" si="180"/>
        <v>330</v>
      </c>
      <c r="S3813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8316</v>
      </c>
      <c r="P3814" t="s">
        <v>8317</v>
      </c>
      <c r="Q3814" s="10">
        <f t="shared" si="178"/>
        <v>42109.751250000001</v>
      </c>
      <c r="R3814">
        <f t="shared" si="180"/>
        <v>110</v>
      </c>
      <c r="S3814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8316</v>
      </c>
      <c r="P3815" t="s">
        <v>8317</v>
      </c>
      <c r="Q3815" s="10">
        <f t="shared" si="178"/>
        <v>42497.275706018518</v>
      </c>
      <c r="R3815">
        <f t="shared" si="180"/>
        <v>101</v>
      </c>
      <c r="S3815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8316</v>
      </c>
      <c r="P3816" t="s">
        <v>8317</v>
      </c>
      <c r="Q3816" s="10">
        <f t="shared" si="178"/>
        <v>42058.904074074075</v>
      </c>
      <c r="R3816">
        <f t="shared" si="180"/>
        <v>140</v>
      </c>
      <c r="S3816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8316</v>
      </c>
      <c r="P3817" t="s">
        <v>8317</v>
      </c>
      <c r="Q3817" s="10">
        <f t="shared" si="178"/>
        <v>42207.259918981479</v>
      </c>
      <c r="R3817">
        <f t="shared" si="180"/>
        <v>100</v>
      </c>
      <c r="S3817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8316</v>
      </c>
      <c r="P3818" t="s">
        <v>8317</v>
      </c>
      <c r="Q3818" s="10">
        <f t="shared" si="178"/>
        <v>41807.690081018518</v>
      </c>
      <c r="R3818">
        <f t="shared" si="180"/>
        <v>119</v>
      </c>
      <c r="S3818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8316</v>
      </c>
      <c r="P3819" t="s">
        <v>8317</v>
      </c>
      <c r="Q3819" s="10">
        <f t="shared" si="178"/>
        <v>42284.69694444444</v>
      </c>
      <c r="R3819">
        <f t="shared" si="180"/>
        <v>107</v>
      </c>
      <c r="S3819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8316</v>
      </c>
      <c r="P3820" t="s">
        <v>8317</v>
      </c>
      <c r="Q3820" s="10">
        <f t="shared" si="178"/>
        <v>42045.84238425926</v>
      </c>
      <c r="R3820">
        <f t="shared" si="180"/>
        <v>228</v>
      </c>
      <c r="S3820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8316</v>
      </c>
      <c r="P3821" t="s">
        <v>8317</v>
      </c>
      <c r="Q3821" s="10">
        <f t="shared" si="178"/>
        <v>42184.209537037037</v>
      </c>
      <c r="R3821">
        <f t="shared" si="180"/>
        <v>106</v>
      </c>
      <c r="S3821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8316</v>
      </c>
      <c r="P3822" t="s">
        <v>8317</v>
      </c>
      <c r="Q3822" s="10">
        <f t="shared" si="178"/>
        <v>42160.651817129634</v>
      </c>
      <c r="R3822">
        <f t="shared" si="180"/>
        <v>143</v>
      </c>
      <c r="S3822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8316</v>
      </c>
      <c r="P3823" t="s">
        <v>8317</v>
      </c>
      <c r="Q3823" s="10">
        <f t="shared" si="178"/>
        <v>42341.180636574078</v>
      </c>
      <c r="R3823">
        <f t="shared" si="180"/>
        <v>105</v>
      </c>
      <c r="S3823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8316</v>
      </c>
      <c r="P3824" t="s">
        <v>8317</v>
      </c>
      <c r="Q3824" s="10">
        <f t="shared" si="178"/>
        <v>42329.838159722218</v>
      </c>
      <c r="R3824">
        <f t="shared" si="180"/>
        <v>110</v>
      </c>
      <c r="S3824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8316</v>
      </c>
      <c r="P3825" t="s">
        <v>8317</v>
      </c>
      <c r="Q3825" s="10">
        <f t="shared" si="178"/>
        <v>42170.910231481481</v>
      </c>
      <c r="R3825">
        <f t="shared" si="180"/>
        <v>106</v>
      </c>
      <c r="S3825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8316</v>
      </c>
      <c r="P3826" t="s">
        <v>8317</v>
      </c>
      <c r="Q3826" s="10">
        <f t="shared" si="178"/>
        <v>42571.626192129625</v>
      </c>
      <c r="R3826">
        <f t="shared" si="180"/>
        <v>108</v>
      </c>
      <c r="S3826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8316</v>
      </c>
      <c r="P3827" t="s">
        <v>8317</v>
      </c>
      <c r="Q3827" s="10">
        <f t="shared" si="178"/>
        <v>42151.069606481484</v>
      </c>
      <c r="R3827">
        <f t="shared" si="180"/>
        <v>105</v>
      </c>
      <c r="S3827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8316</v>
      </c>
      <c r="P3828" t="s">
        <v>8317</v>
      </c>
      <c r="Q3828" s="10">
        <f t="shared" si="178"/>
        <v>42101.423541666663</v>
      </c>
      <c r="R3828">
        <f t="shared" si="180"/>
        <v>119</v>
      </c>
      <c r="S3828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8316</v>
      </c>
      <c r="P3829" t="s">
        <v>8317</v>
      </c>
      <c r="Q3829" s="10">
        <f t="shared" si="178"/>
        <v>42034.928252314814</v>
      </c>
      <c r="R3829">
        <f t="shared" si="180"/>
        <v>153</v>
      </c>
      <c r="S3829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8316</v>
      </c>
      <c r="P3830" t="s">
        <v>8317</v>
      </c>
      <c r="Q3830" s="10">
        <f t="shared" si="178"/>
        <v>41944.527627314819</v>
      </c>
      <c r="R3830">
        <f t="shared" si="180"/>
        <v>100</v>
      </c>
      <c r="S3830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8316</v>
      </c>
      <c r="P3831" t="s">
        <v>8317</v>
      </c>
      <c r="Q3831" s="10">
        <f t="shared" si="178"/>
        <v>42593.865405092598</v>
      </c>
      <c r="R3831">
        <f t="shared" si="180"/>
        <v>100</v>
      </c>
      <c r="S3831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8316</v>
      </c>
      <c r="P3832" t="s">
        <v>8317</v>
      </c>
      <c r="Q3832" s="10">
        <f t="shared" si="178"/>
        <v>42503.740868055553</v>
      </c>
      <c r="R3832">
        <f t="shared" si="180"/>
        <v>225</v>
      </c>
      <c r="S3832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8316</v>
      </c>
      <c r="P3833" t="s">
        <v>8317</v>
      </c>
      <c r="Q3833" s="10">
        <f t="shared" si="178"/>
        <v>41927.848900462966</v>
      </c>
      <c r="R3833">
        <f t="shared" si="180"/>
        <v>106</v>
      </c>
      <c r="S3833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8316</v>
      </c>
      <c r="P3834" t="s">
        <v>8317</v>
      </c>
      <c r="Q3834" s="10">
        <f t="shared" si="178"/>
        <v>42375.114988425921</v>
      </c>
      <c r="R3834">
        <f t="shared" si="180"/>
        <v>105</v>
      </c>
      <c r="S3834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8316</v>
      </c>
      <c r="P3835" t="s">
        <v>8317</v>
      </c>
      <c r="Q3835" s="10">
        <f t="shared" si="178"/>
        <v>41963.872361111105</v>
      </c>
      <c r="R3835">
        <f t="shared" si="180"/>
        <v>117</v>
      </c>
      <c r="S3835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8316</v>
      </c>
      <c r="P3836" t="s">
        <v>8317</v>
      </c>
      <c r="Q3836" s="10">
        <f t="shared" si="178"/>
        <v>42143.445219907408</v>
      </c>
      <c r="R3836">
        <f t="shared" si="180"/>
        <v>109</v>
      </c>
      <c r="S3836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8316</v>
      </c>
      <c r="P3837" t="s">
        <v>8317</v>
      </c>
      <c r="Q3837" s="10">
        <f t="shared" si="178"/>
        <v>42460.94222222222</v>
      </c>
      <c r="R3837">
        <f t="shared" si="180"/>
        <v>160</v>
      </c>
      <c r="S3837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8316</v>
      </c>
      <c r="P3838" t="s">
        <v>8317</v>
      </c>
      <c r="Q3838" s="10">
        <f t="shared" si="178"/>
        <v>42553.926527777774</v>
      </c>
      <c r="R3838">
        <f t="shared" si="180"/>
        <v>113</v>
      </c>
      <c r="S3838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8316</v>
      </c>
      <c r="P3839" t="s">
        <v>8317</v>
      </c>
      <c r="Q3839" s="10">
        <f t="shared" si="178"/>
        <v>42152.765717592592</v>
      </c>
      <c r="R3839">
        <f t="shared" si="180"/>
        <v>102</v>
      </c>
      <c r="S3839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8316</v>
      </c>
      <c r="P3840" t="s">
        <v>8317</v>
      </c>
      <c r="Q3840" s="10">
        <f t="shared" si="178"/>
        <v>42116.710752314815</v>
      </c>
      <c r="R3840">
        <f t="shared" si="180"/>
        <v>101</v>
      </c>
      <c r="S3840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8316</v>
      </c>
      <c r="P3841" t="s">
        <v>8317</v>
      </c>
      <c r="Q3841" s="10">
        <f t="shared" si="178"/>
        <v>42155.142638888887</v>
      </c>
      <c r="R3841">
        <f t="shared" si="180"/>
        <v>101</v>
      </c>
      <c r="S3841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8316</v>
      </c>
      <c r="P3842" t="s">
        <v>8317</v>
      </c>
      <c r="Q3842" s="10">
        <f t="shared" ref="Q3842:Q3905" si="181">(((J3842/60)/60)/24)+DATE(1970,1,1)</f>
        <v>42432.701724537037</v>
      </c>
      <c r="R3842">
        <f t="shared" si="180"/>
        <v>6500</v>
      </c>
      <c r="S3842">
        <f t="shared" ref="S3842:S3905" si="182">YEAR(Q3842)</f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8316</v>
      </c>
      <c r="P3843" t="s">
        <v>8317</v>
      </c>
      <c r="Q3843" s="10">
        <f t="shared" si="181"/>
        <v>41780.785729166666</v>
      </c>
      <c r="R3843">
        <f t="shared" si="180"/>
        <v>9</v>
      </c>
      <c r="S3843">
        <f t="shared" si="182"/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8316</v>
      </c>
      <c r="P3844" t="s">
        <v>8317</v>
      </c>
      <c r="Q3844" s="10">
        <f t="shared" si="181"/>
        <v>41740.493657407409</v>
      </c>
      <c r="R3844">
        <f t="shared" si="180"/>
        <v>22</v>
      </c>
      <c r="S3844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8316</v>
      </c>
      <c r="P3845" t="s">
        <v>8317</v>
      </c>
      <c r="Q3845" s="10">
        <f t="shared" si="181"/>
        <v>41766.072500000002</v>
      </c>
      <c r="R3845">
        <f t="shared" si="180"/>
        <v>21</v>
      </c>
      <c r="S3845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8316</v>
      </c>
      <c r="P3846" t="s">
        <v>8317</v>
      </c>
      <c r="Q3846" s="10">
        <f t="shared" si="181"/>
        <v>41766.617291666669</v>
      </c>
      <c r="R3846">
        <f t="shared" si="180"/>
        <v>41</v>
      </c>
      <c r="S3846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8316</v>
      </c>
      <c r="P3847" t="s">
        <v>8317</v>
      </c>
      <c r="Q3847" s="10">
        <f t="shared" si="181"/>
        <v>42248.627013888887</v>
      </c>
      <c r="R3847">
        <f t="shared" si="180"/>
        <v>2</v>
      </c>
      <c r="S3847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8316</v>
      </c>
      <c r="P3848" t="s">
        <v>8317</v>
      </c>
      <c r="Q3848" s="10">
        <f t="shared" si="181"/>
        <v>41885.221550925926</v>
      </c>
      <c r="R3848">
        <f t="shared" si="180"/>
        <v>3</v>
      </c>
      <c r="S3848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8316</v>
      </c>
      <c r="P3849" t="s">
        <v>8317</v>
      </c>
      <c r="Q3849" s="10">
        <f t="shared" si="181"/>
        <v>42159.224432870367</v>
      </c>
      <c r="R3849">
        <f t="shared" si="180"/>
        <v>16</v>
      </c>
      <c r="S3849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8316</v>
      </c>
      <c r="P3850" t="s">
        <v>8317</v>
      </c>
      <c r="Q3850" s="10">
        <f t="shared" si="181"/>
        <v>42265.817002314812</v>
      </c>
      <c r="R3850">
        <f t="shared" si="180"/>
        <v>16</v>
      </c>
      <c r="S3850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8316</v>
      </c>
      <c r="P3851" t="s">
        <v>8317</v>
      </c>
      <c r="Q3851" s="10">
        <f t="shared" si="181"/>
        <v>42136.767175925925</v>
      </c>
      <c r="R3851">
        <f t="shared" si="180"/>
        <v>7</v>
      </c>
      <c r="S3851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8316</v>
      </c>
      <c r="P3852" t="s">
        <v>8317</v>
      </c>
      <c r="Q3852" s="10">
        <f t="shared" si="181"/>
        <v>41975.124340277776</v>
      </c>
      <c r="R3852">
        <f t="shared" si="180"/>
        <v>4</v>
      </c>
      <c r="S3852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8316</v>
      </c>
      <c r="P3853" t="s">
        <v>8317</v>
      </c>
      <c r="Q3853" s="10">
        <f t="shared" si="181"/>
        <v>42172.439571759256</v>
      </c>
      <c r="R3853">
        <f t="shared" si="180"/>
        <v>34</v>
      </c>
      <c r="S3853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8316</v>
      </c>
      <c r="P3854" t="s">
        <v>8317</v>
      </c>
      <c r="Q3854" s="10">
        <f t="shared" si="181"/>
        <v>42065.190694444449</v>
      </c>
      <c r="R3854">
        <f t="shared" si="180"/>
        <v>0</v>
      </c>
      <c r="S3854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8316</v>
      </c>
      <c r="P3855" t="s">
        <v>8317</v>
      </c>
      <c r="Q3855" s="10">
        <f t="shared" si="181"/>
        <v>41848.84002314815</v>
      </c>
      <c r="R3855">
        <f t="shared" si="180"/>
        <v>0</v>
      </c>
      <c r="S3855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8316</v>
      </c>
      <c r="P3856" t="s">
        <v>8317</v>
      </c>
      <c r="Q3856" s="10">
        <f t="shared" si="181"/>
        <v>42103.884930555556</v>
      </c>
      <c r="R3856">
        <f t="shared" si="180"/>
        <v>16</v>
      </c>
      <c r="S3856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8316</v>
      </c>
      <c r="P3857" t="s">
        <v>8317</v>
      </c>
      <c r="Q3857" s="10">
        <f t="shared" si="181"/>
        <v>42059.970729166671</v>
      </c>
      <c r="R3857">
        <f t="shared" si="180"/>
        <v>3</v>
      </c>
      <c r="S3857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8316</v>
      </c>
      <c r="P3858" t="s">
        <v>8317</v>
      </c>
      <c r="Q3858" s="10">
        <f t="shared" si="181"/>
        <v>42041.743090277778</v>
      </c>
      <c r="R3858">
        <f t="shared" si="180"/>
        <v>0</v>
      </c>
      <c r="S3858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8316</v>
      </c>
      <c r="P3859" t="s">
        <v>8317</v>
      </c>
      <c r="Q3859" s="10">
        <f t="shared" si="181"/>
        <v>41829.73715277778</v>
      </c>
      <c r="R3859">
        <f t="shared" si="180"/>
        <v>5</v>
      </c>
      <c r="S3859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8316</v>
      </c>
      <c r="P3860" t="s">
        <v>8317</v>
      </c>
      <c r="Q3860" s="10">
        <f t="shared" si="181"/>
        <v>42128.431064814817</v>
      </c>
      <c r="R3860">
        <f t="shared" si="180"/>
        <v>2</v>
      </c>
      <c r="S3860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8316</v>
      </c>
      <c r="P3861" t="s">
        <v>8317</v>
      </c>
      <c r="Q3861" s="10">
        <f t="shared" si="181"/>
        <v>41789.893599537041</v>
      </c>
      <c r="R3861">
        <f t="shared" si="180"/>
        <v>0</v>
      </c>
      <c r="S3861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8316</v>
      </c>
      <c r="P3862" t="s">
        <v>8317</v>
      </c>
      <c r="Q3862" s="10">
        <f t="shared" si="181"/>
        <v>41833.660995370366</v>
      </c>
      <c r="R3862">
        <f t="shared" si="180"/>
        <v>18</v>
      </c>
      <c r="S3862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8316</v>
      </c>
      <c r="P3863" t="s">
        <v>8317</v>
      </c>
      <c r="Q3863" s="10">
        <f t="shared" si="181"/>
        <v>41914.590011574073</v>
      </c>
      <c r="R3863">
        <f t="shared" si="180"/>
        <v>5</v>
      </c>
      <c r="S3863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8316</v>
      </c>
      <c r="P3864" t="s">
        <v>8317</v>
      </c>
      <c r="Q3864" s="10">
        <f t="shared" si="181"/>
        <v>42611.261064814811</v>
      </c>
      <c r="R3864">
        <f t="shared" si="180"/>
        <v>0</v>
      </c>
      <c r="S3864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8316</v>
      </c>
      <c r="P3865" t="s">
        <v>8317</v>
      </c>
      <c r="Q3865" s="10">
        <f t="shared" si="181"/>
        <v>42253.633159722223</v>
      </c>
      <c r="R3865">
        <f t="shared" si="180"/>
        <v>0</v>
      </c>
      <c r="S3865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8316</v>
      </c>
      <c r="P3866" t="s">
        <v>8317</v>
      </c>
      <c r="Q3866" s="10">
        <f t="shared" si="181"/>
        <v>42295.891828703709</v>
      </c>
      <c r="R3866">
        <f t="shared" si="180"/>
        <v>1</v>
      </c>
      <c r="S3866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8316</v>
      </c>
      <c r="P3867" t="s">
        <v>8317</v>
      </c>
      <c r="Q3867" s="10">
        <f t="shared" si="181"/>
        <v>41841.651597222226</v>
      </c>
      <c r="R3867">
        <f t="shared" si="180"/>
        <v>27</v>
      </c>
      <c r="S3867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8316</v>
      </c>
      <c r="P3868" t="s">
        <v>8317</v>
      </c>
      <c r="Q3868" s="10">
        <f t="shared" si="181"/>
        <v>42402.947002314817</v>
      </c>
      <c r="R3868">
        <f t="shared" si="180"/>
        <v>1</v>
      </c>
      <c r="S3868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8316</v>
      </c>
      <c r="P3869" t="s">
        <v>8317</v>
      </c>
      <c r="Q3869" s="10">
        <f t="shared" si="181"/>
        <v>42509.814108796301</v>
      </c>
      <c r="R3869">
        <f t="shared" si="180"/>
        <v>13</v>
      </c>
      <c r="S3869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8316</v>
      </c>
      <c r="P3870" t="s">
        <v>8358</v>
      </c>
      <c r="Q3870" s="10">
        <f t="shared" si="181"/>
        <v>41865.659780092588</v>
      </c>
      <c r="R3870">
        <f t="shared" si="180"/>
        <v>0</v>
      </c>
      <c r="S3870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8316</v>
      </c>
      <c r="P3871" t="s">
        <v>8358</v>
      </c>
      <c r="Q3871" s="10">
        <f t="shared" si="181"/>
        <v>42047.724444444444</v>
      </c>
      <c r="R3871">
        <f t="shared" si="180"/>
        <v>3</v>
      </c>
      <c r="S3871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8316</v>
      </c>
      <c r="P3872" t="s">
        <v>8358</v>
      </c>
      <c r="Q3872" s="10">
        <f t="shared" si="181"/>
        <v>41793.17219907407</v>
      </c>
      <c r="R3872">
        <f t="shared" si="180"/>
        <v>15</v>
      </c>
      <c r="S3872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8316</v>
      </c>
      <c r="P3873" t="s">
        <v>8358</v>
      </c>
      <c r="Q3873" s="10">
        <f t="shared" si="181"/>
        <v>42763.780671296292</v>
      </c>
      <c r="R3873">
        <f t="shared" ref="R3873:R3936" si="183">ROUND(E3873/D3873*100,0)</f>
        <v>3</v>
      </c>
      <c r="S3873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8316</v>
      </c>
      <c r="P3874" t="s">
        <v>8358</v>
      </c>
      <c r="Q3874" s="10">
        <f t="shared" si="181"/>
        <v>42180.145787037036</v>
      </c>
      <c r="R3874">
        <f t="shared" si="183"/>
        <v>0</v>
      </c>
      <c r="S3874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8316</v>
      </c>
      <c r="P3875" t="s">
        <v>8358</v>
      </c>
      <c r="Q3875" s="10">
        <f t="shared" si="181"/>
        <v>42255.696006944447</v>
      </c>
      <c r="R3875">
        <f t="shared" si="183"/>
        <v>0</v>
      </c>
      <c r="S3875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8316</v>
      </c>
      <c r="P3876" t="s">
        <v>8358</v>
      </c>
      <c r="Q3876" s="10">
        <f t="shared" si="181"/>
        <v>42007.016458333332</v>
      </c>
      <c r="R3876">
        <f t="shared" si="183"/>
        <v>0</v>
      </c>
      <c r="S3876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8316</v>
      </c>
      <c r="P3877" t="s">
        <v>8358</v>
      </c>
      <c r="Q3877" s="10">
        <f t="shared" si="181"/>
        <v>42615.346817129626</v>
      </c>
      <c r="R3877">
        <f t="shared" si="183"/>
        <v>0</v>
      </c>
      <c r="S3877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8316</v>
      </c>
      <c r="P3878" t="s">
        <v>8358</v>
      </c>
      <c r="Q3878" s="10">
        <f t="shared" si="181"/>
        <v>42372.624166666668</v>
      </c>
      <c r="R3878">
        <f t="shared" si="183"/>
        <v>53</v>
      </c>
      <c r="S3878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8316</v>
      </c>
      <c r="P3879" t="s">
        <v>8358</v>
      </c>
      <c r="Q3879" s="10">
        <f t="shared" si="181"/>
        <v>42682.67768518519</v>
      </c>
      <c r="R3879">
        <f t="shared" si="183"/>
        <v>5</v>
      </c>
      <c r="S3879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8316</v>
      </c>
      <c r="P3880" t="s">
        <v>8358</v>
      </c>
      <c r="Q3880" s="10">
        <f t="shared" si="181"/>
        <v>42154.818819444445</v>
      </c>
      <c r="R3880">
        <f t="shared" si="183"/>
        <v>0</v>
      </c>
      <c r="S3880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8316</v>
      </c>
      <c r="P3881" t="s">
        <v>8358</v>
      </c>
      <c r="Q3881" s="10">
        <f t="shared" si="181"/>
        <v>41999.861064814817</v>
      </c>
      <c r="R3881">
        <f t="shared" si="183"/>
        <v>0</v>
      </c>
      <c r="S3881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8316</v>
      </c>
      <c r="P3882" t="s">
        <v>8358</v>
      </c>
      <c r="Q3882" s="10">
        <f t="shared" si="181"/>
        <v>41815.815046296295</v>
      </c>
      <c r="R3882">
        <f t="shared" si="183"/>
        <v>13</v>
      </c>
      <c r="S3882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8316</v>
      </c>
      <c r="P3883" t="s">
        <v>8358</v>
      </c>
      <c r="Q3883" s="10">
        <f t="shared" si="181"/>
        <v>42756.018506944441</v>
      </c>
      <c r="R3883">
        <f t="shared" si="183"/>
        <v>5</v>
      </c>
      <c r="S3883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8316</v>
      </c>
      <c r="P3884" t="s">
        <v>8358</v>
      </c>
      <c r="Q3884" s="10">
        <f t="shared" si="181"/>
        <v>42373.983449074076</v>
      </c>
      <c r="R3884">
        <f t="shared" si="183"/>
        <v>0</v>
      </c>
      <c r="S3884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8316</v>
      </c>
      <c r="P3885" t="s">
        <v>8358</v>
      </c>
      <c r="Q3885" s="10">
        <f t="shared" si="181"/>
        <v>41854.602650462963</v>
      </c>
      <c r="R3885">
        <f t="shared" si="183"/>
        <v>0</v>
      </c>
      <c r="S3885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8316</v>
      </c>
      <c r="P3886" t="s">
        <v>8358</v>
      </c>
      <c r="Q3886" s="10">
        <f t="shared" si="181"/>
        <v>42065.791574074072</v>
      </c>
      <c r="R3886">
        <f t="shared" si="183"/>
        <v>0</v>
      </c>
      <c r="S3886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8316</v>
      </c>
      <c r="P3887" t="s">
        <v>8358</v>
      </c>
      <c r="Q3887" s="10">
        <f t="shared" si="181"/>
        <v>42469.951284722221</v>
      </c>
      <c r="R3887">
        <f t="shared" si="183"/>
        <v>0</v>
      </c>
      <c r="S3887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8316</v>
      </c>
      <c r="P3888" t="s">
        <v>8358</v>
      </c>
      <c r="Q3888" s="10">
        <f t="shared" si="181"/>
        <v>41954.228032407409</v>
      </c>
      <c r="R3888">
        <f t="shared" si="183"/>
        <v>0</v>
      </c>
      <c r="S3888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8316</v>
      </c>
      <c r="P3889" t="s">
        <v>8358</v>
      </c>
      <c r="Q3889" s="10">
        <f t="shared" si="181"/>
        <v>42079.857974537037</v>
      </c>
      <c r="R3889">
        <f t="shared" si="183"/>
        <v>2</v>
      </c>
      <c r="S3889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8316</v>
      </c>
      <c r="P3890" t="s">
        <v>8317</v>
      </c>
      <c r="Q3890" s="10">
        <f t="shared" si="181"/>
        <v>42762.545810185184</v>
      </c>
      <c r="R3890">
        <f t="shared" si="183"/>
        <v>27</v>
      </c>
      <c r="S3890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8316</v>
      </c>
      <c r="P3891" t="s">
        <v>8317</v>
      </c>
      <c r="Q3891" s="10">
        <f t="shared" si="181"/>
        <v>41977.004976851851</v>
      </c>
      <c r="R3891">
        <f t="shared" si="183"/>
        <v>1</v>
      </c>
      <c r="S3891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8316</v>
      </c>
      <c r="P3892" t="s">
        <v>8317</v>
      </c>
      <c r="Q3892" s="10">
        <f t="shared" si="181"/>
        <v>42171.758611111116</v>
      </c>
      <c r="R3892">
        <f t="shared" si="183"/>
        <v>17</v>
      </c>
      <c r="S3892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8316</v>
      </c>
      <c r="P3893" t="s">
        <v>8317</v>
      </c>
      <c r="Q3893" s="10">
        <f t="shared" si="181"/>
        <v>42056.1324537037</v>
      </c>
      <c r="R3893">
        <f t="shared" si="183"/>
        <v>33</v>
      </c>
      <c r="S3893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8316</v>
      </c>
      <c r="P3894" t="s">
        <v>8317</v>
      </c>
      <c r="Q3894" s="10">
        <f t="shared" si="181"/>
        <v>41867.652280092596</v>
      </c>
      <c r="R3894">
        <f t="shared" si="183"/>
        <v>0</v>
      </c>
      <c r="S3894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8316</v>
      </c>
      <c r="P3895" t="s">
        <v>8317</v>
      </c>
      <c r="Q3895" s="10">
        <f t="shared" si="181"/>
        <v>41779.657870370371</v>
      </c>
      <c r="R3895">
        <f t="shared" si="183"/>
        <v>22</v>
      </c>
      <c r="S3895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8316</v>
      </c>
      <c r="P3896" t="s">
        <v>8317</v>
      </c>
      <c r="Q3896" s="10">
        <f t="shared" si="181"/>
        <v>42679.958472222221</v>
      </c>
      <c r="R3896">
        <f t="shared" si="183"/>
        <v>3</v>
      </c>
      <c r="S3896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8316</v>
      </c>
      <c r="P3897" t="s">
        <v>8317</v>
      </c>
      <c r="Q3897" s="10">
        <f t="shared" si="181"/>
        <v>42032.250208333338</v>
      </c>
      <c r="R3897">
        <f t="shared" si="183"/>
        <v>5</v>
      </c>
      <c r="S3897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8316</v>
      </c>
      <c r="P3898" t="s">
        <v>8317</v>
      </c>
      <c r="Q3898" s="10">
        <f t="shared" si="181"/>
        <v>41793.191875000004</v>
      </c>
      <c r="R3898">
        <f t="shared" si="183"/>
        <v>11</v>
      </c>
      <c r="S3898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8316</v>
      </c>
      <c r="P3899" t="s">
        <v>8317</v>
      </c>
      <c r="Q3899" s="10">
        <f t="shared" si="181"/>
        <v>41982.87364583333</v>
      </c>
      <c r="R3899">
        <f t="shared" si="183"/>
        <v>18</v>
      </c>
      <c r="S3899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8316</v>
      </c>
      <c r="P3900" t="s">
        <v>8317</v>
      </c>
      <c r="Q3900" s="10">
        <f t="shared" si="181"/>
        <v>42193.482291666667</v>
      </c>
      <c r="R3900">
        <f t="shared" si="183"/>
        <v>33</v>
      </c>
      <c r="S3900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8316</v>
      </c>
      <c r="P3901" t="s">
        <v>8317</v>
      </c>
      <c r="Q3901" s="10">
        <f t="shared" si="181"/>
        <v>41843.775011574071</v>
      </c>
      <c r="R3901">
        <f t="shared" si="183"/>
        <v>1</v>
      </c>
      <c r="S3901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8316</v>
      </c>
      <c r="P3902" t="s">
        <v>8317</v>
      </c>
      <c r="Q3902" s="10">
        <f t="shared" si="181"/>
        <v>42136.092488425929</v>
      </c>
      <c r="R3902">
        <f t="shared" si="183"/>
        <v>5</v>
      </c>
      <c r="S3902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8316</v>
      </c>
      <c r="P3903" t="s">
        <v>8317</v>
      </c>
      <c r="Q3903" s="10">
        <f t="shared" si="181"/>
        <v>42317.826377314821</v>
      </c>
      <c r="R3903">
        <f t="shared" si="183"/>
        <v>1</v>
      </c>
      <c r="S3903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8316</v>
      </c>
      <c r="P3904" t="s">
        <v>8317</v>
      </c>
      <c r="Q3904" s="10">
        <f t="shared" si="181"/>
        <v>42663.468078703707</v>
      </c>
      <c r="R3904">
        <f t="shared" si="183"/>
        <v>49</v>
      </c>
      <c r="S3904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8316</v>
      </c>
      <c r="P3905" t="s">
        <v>8317</v>
      </c>
      <c r="Q3905" s="10">
        <f t="shared" si="181"/>
        <v>42186.01116898148</v>
      </c>
      <c r="R3905">
        <f t="shared" si="183"/>
        <v>0</v>
      </c>
      <c r="S3905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8316</v>
      </c>
      <c r="P3906" t="s">
        <v>8317</v>
      </c>
      <c r="Q3906" s="10">
        <f t="shared" ref="Q3906:Q3969" si="184">(((J3906/60)/60)/24)+DATE(1970,1,1)</f>
        <v>42095.229166666672</v>
      </c>
      <c r="R3906">
        <f t="shared" si="183"/>
        <v>0</v>
      </c>
      <c r="S3906">
        <f t="shared" ref="S3906:S3969" si="185">YEAR(Q3906)</f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8316</v>
      </c>
      <c r="P3907" t="s">
        <v>8317</v>
      </c>
      <c r="Q3907" s="10">
        <f t="shared" si="184"/>
        <v>42124.623877314814</v>
      </c>
      <c r="R3907">
        <f t="shared" si="183"/>
        <v>12</v>
      </c>
      <c r="S3907">
        <f t="shared" si="185"/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8316</v>
      </c>
      <c r="P3908" t="s">
        <v>8317</v>
      </c>
      <c r="Q3908" s="10">
        <f t="shared" si="184"/>
        <v>42143.917743055557</v>
      </c>
      <c r="R3908">
        <f t="shared" si="183"/>
        <v>67</v>
      </c>
      <c r="S3908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8316</v>
      </c>
      <c r="P3909" t="s">
        <v>8317</v>
      </c>
      <c r="Q3909" s="10">
        <f t="shared" si="184"/>
        <v>41906.819513888891</v>
      </c>
      <c r="R3909">
        <f t="shared" si="183"/>
        <v>15</v>
      </c>
      <c r="S3909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8316</v>
      </c>
      <c r="P3910" t="s">
        <v>8317</v>
      </c>
      <c r="Q3910" s="10">
        <f t="shared" si="184"/>
        <v>41834.135370370372</v>
      </c>
      <c r="R3910">
        <f t="shared" si="183"/>
        <v>9</v>
      </c>
      <c r="S3910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8316</v>
      </c>
      <c r="P3911" t="s">
        <v>8317</v>
      </c>
      <c r="Q3911" s="10">
        <f t="shared" si="184"/>
        <v>41863.359282407408</v>
      </c>
      <c r="R3911">
        <f t="shared" si="183"/>
        <v>0</v>
      </c>
      <c r="S3911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8316</v>
      </c>
      <c r="P3912" t="s">
        <v>8317</v>
      </c>
      <c r="Q3912" s="10">
        <f t="shared" si="184"/>
        <v>42224.756909722222</v>
      </c>
      <c r="R3912">
        <f t="shared" si="183"/>
        <v>3</v>
      </c>
      <c r="S3912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8316</v>
      </c>
      <c r="P3913" t="s">
        <v>8317</v>
      </c>
      <c r="Q3913" s="10">
        <f t="shared" si="184"/>
        <v>41939.8122337963</v>
      </c>
      <c r="R3913">
        <f t="shared" si="183"/>
        <v>37</v>
      </c>
      <c r="S3913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8316</v>
      </c>
      <c r="P3914" t="s">
        <v>8317</v>
      </c>
      <c r="Q3914" s="10">
        <f t="shared" si="184"/>
        <v>42059.270023148143</v>
      </c>
      <c r="R3914">
        <f t="shared" si="183"/>
        <v>0</v>
      </c>
      <c r="S3914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8316</v>
      </c>
      <c r="P3915" t="s">
        <v>8317</v>
      </c>
      <c r="Q3915" s="10">
        <f t="shared" si="184"/>
        <v>42308.211215277777</v>
      </c>
      <c r="R3915">
        <f t="shared" si="183"/>
        <v>10</v>
      </c>
      <c r="S3915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8316</v>
      </c>
      <c r="P3916" t="s">
        <v>8317</v>
      </c>
      <c r="Q3916" s="10">
        <f t="shared" si="184"/>
        <v>42114.818935185183</v>
      </c>
      <c r="R3916">
        <f t="shared" si="183"/>
        <v>36</v>
      </c>
      <c r="S3916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8316</v>
      </c>
      <c r="P3917" t="s">
        <v>8317</v>
      </c>
      <c r="Q3917" s="10">
        <f t="shared" si="184"/>
        <v>42492.98505787037</v>
      </c>
      <c r="R3917">
        <f t="shared" si="183"/>
        <v>0</v>
      </c>
      <c r="S3917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8316</v>
      </c>
      <c r="P3918" t="s">
        <v>8317</v>
      </c>
      <c r="Q3918" s="10">
        <f t="shared" si="184"/>
        <v>42494.471666666665</v>
      </c>
      <c r="R3918">
        <f t="shared" si="183"/>
        <v>0</v>
      </c>
      <c r="S3918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8316</v>
      </c>
      <c r="P3919" t="s">
        <v>8317</v>
      </c>
      <c r="Q3919" s="10">
        <f t="shared" si="184"/>
        <v>41863.527326388888</v>
      </c>
      <c r="R3919">
        <f t="shared" si="183"/>
        <v>0</v>
      </c>
      <c r="S3919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8316</v>
      </c>
      <c r="P3920" t="s">
        <v>8317</v>
      </c>
      <c r="Q3920" s="10">
        <f t="shared" si="184"/>
        <v>41843.664618055554</v>
      </c>
      <c r="R3920">
        <f t="shared" si="183"/>
        <v>0</v>
      </c>
      <c r="S3920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8316</v>
      </c>
      <c r="P3921" t="s">
        <v>8317</v>
      </c>
      <c r="Q3921" s="10">
        <f t="shared" si="184"/>
        <v>42358.684872685189</v>
      </c>
      <c r="R3921">
        <f t="shared" si="183"/>
        <v>2</v>
      </c>
      <c r="S3921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8316</v>
      </c>
      <c r="P3922" t="s">
        <v>8317</v>
      </c>
      <c r="Q3922" s="10">
        <f t="shared" si="184"/>
        <v>42657.38726851852</v>
      </c>
      <c r="R3922">
        <f t="shared" si="183"/>
        <v>5</v>
      </c>
      <c r="S3922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8316</v>
      </c>
      <c r="P3923" t="s">
        <v>8317</v>
      </c>
      <c r="Q3923" s="10">
        <f t="shared" si="184"/>
        <v>41926.542303240742</v>
      </c>
      <c r="R3923">
        <f t="shared" si="183"/>
        <v>0</v>
      </c>
      <c r="S3923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8316</v>
      </c>
      <c r="P3924" t="s">
        <v>8317</v>
      </c>
      <c r="Q3924" s="10">
        <f t="shared" si="184"/>
        <v>42020.768634259264</v>
      </c>
      <c r="R3924">
        <f t="shared" si="183"/>
        <v>8</v>
      </c>
      <c r="S3924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8316</v>
      </c>
      <c r="P3925" t="s">
        <v>8317</v>
      </c>
      <c r="Q3925" s="10">
        <f t="shared" si="184"/>
        <v>42075.979988425926</v>
      </c>
      <c r="R3925">
        <f t="shared" si="183"/>
        <v>12</v>
      </c>
      <c r="S3925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8316</v>
      </c>
      <c r="P3926" t="s">
        <v>8317</v>
      </c>
      <c r="Q3926" s="10">
        <f t="shared" si="184"/>
        <v>41786.959745370368</v>
      </c>
      <c r="R3926">
        <f t="shared" si="183"/>
        <v>15</v>
      </c>
      <c r="S3926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8316</v>
      </c>
      <c r="P3927" t="s">
        <v>8317</v>
      </c>
      <c r="Q3927" s="10">
        <f t="shared" si="184"/>
        <v>41820.870821759258</v>
      </c>
      <c r="R3927">
        <f t="shared" si="183"/>
        <v>10</v>
      </c>
      <c r="S3927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8316</v>
      </c>
      <c r="P3928" t="s">
        <v>8317</v>
      </c>
      <c r="Q3928" s="10">
        <f t="shared" si="184"/>
        <v>41970.085046296299</v>
      </c>
      <c r="R3928">
        <f t="shared" si="183"/>
        <v>0</v>
      </c>
      <c r="S3928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8316</v>
      </c>
      <c r="P3929" t="s">
        <v>8317</v>
      </c>
      <c r="Q3929" s="10">
        <f t="shared" si="184"/>
        <v>41830.267407407409</v>
      </c>
      <c r="R3929">
        <f t="shared" si="183"/>
        <v>1</v>
      </c>
      <c r="S3929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8316</v>
      </c>
      <c r="P3930" t="s">
        <v>8317</v>
      </c>
      <c r="Q3930" s="10">
        <f t="shared" si="184"/>
        <v>42265.683182870373</v>
      </c>
      <c r="R3930">
        <f t="shared" si="183"/>
        <v>13</v>
      </c>
      <c r="S3930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8316</v>
      </c>
      <c r="P3931" t="s">
        <v>8317</v>
      </c>
      <c r="Q3931" s="10">
        <f t="shared" si="184"/>
        <v>42601.827141203699</v>
      </c>
      <c r="R3931">
        <f t="shared" si="183"/>
        <v>2</v>
      </c>
      <c r="S3931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8316</v>
      </c>
      <c r="P3932" t="s">
        <v>8317</v>
      </c>
      <c r="Q3932" s="10">
        <f t="shared" si="184"/>
        <v>42433.338749999995</v>
      </c>
      <c r="R3932">
        <f t="shared" si="183"/>
        <v>0</v>
      </c>
      <c r="S3932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8316</v>
      </c>
      <c r="P3933" t="s">
        <v>8317</v>
      </c>
      <c r="Q3933" s="10">
        <f t="shared" si="184"/>
        <v>42228.151701388888</v>
      </c>
      <c r="R3933">
        <f t="shared" si="183"/>
        <v>0</v>
      </c>
      <c r="S3933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8316</v>
      </c>
      <c r="P3934" t="s">
        <v>8317</v>
      </c>
      <c r="Q3934" s="10">
        <f t="shared" si="184"/>
        <v>42415.168564814812</v>
      </c>
      <c r="R3934">
        <f t="shared" si="183"/>
        <v>0</v>
      </c>
      <c r="S3934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8316</v>
      </c>
      <c r="P3935" t="s">
        <v>8317</v>
      </c>
      <c r="Q3935" s="10">
        <f t="shared" si="184"/>
        <v>42538.968310185184</v>
      </c>
      <c r="R3935">
        <f t="shared" si="183"/>
        <v>16</v>
      </c>
      <c r="S3935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8316</v>
      </c>
      <c r="P3936" t="s">
        <v>8317</v>
      </c>
      <c r="Q3936" s="10">
        <f t="shared" si="184"/>
        <v>42233.671747685185</v>
      </c>
      <c r="R3936">
        <f t="shared" si="183"/>
        <v>11</v>
      </c>
      <c r="S3936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8316</v>
      </c>
      <c r="P3937" t="s">
        <v>8317</v>
      </c>
      <c r="Q3937" s="10">
        <f t="shared" si="184"/>
        <v>42221.656782407401</v>
      </c>
      <c r="R3937">
        <f t="shared" ref="R3937:R4000" si="186">ROUND(E3937/D3937*100,0)</f>
        <v>44</v>
      </c>
      <c r="S3937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8316</v>
      </c>
      <c r="P3938" t="s">
        <v>8317</v>
      </c>
      <c r="Q3938" s="10">
        <f t="shared" si="184"/>
        <v>42675.262962962966</v>
      </c>
      <c r="R3938">
        <f t="shared" si="186"/>
        <v>0</v>
      </c>
      <c r="S3938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8316</v>
      </c>
      <c r="P3939" t="s">
        <v>8317</v>
      </c>
      <c r="Q3939" s="10">
        <f t="shared" si="184"/>
        <v>42534.631481481483</v>
      </c>
      <c r="R3939">
        <f t="shared" si="186"/>
        <v>86</v>
      </c>
      <c r="S3939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8316</v>
      </c>
      <c r="P3940" t="s">
        <v>8317</v>
      </c>
      <c r="Q3940" s="10">
        <f t="shared" si="184"/>
        <v>42151.905717592599</v>
      </c>
      <c r="R3940">
        <f t="shared" si="186"/>
        <v>12</v>
      </c>
      <c r="S3940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8316</v>
      </c>
      <c r="P3941" t="s">
        <v>8317</v>
      </c>
      <c r="Q3941" s="10">
        <f t="shared" si="184"/>
        <v>41915.400219907409</v>
      </c>
      <c r="R3941">
        <f t="shared" si="186"/>
        <v>0</v>
      </c>
      <c r="S3941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8316</v>
      </c>
      <c r="P3942" t="s">
        <v>8317</v>
      </c>
      <c r="Q3942" s="10">
        <f t="shared" si="184"/>
        <v>41961.492488425924</v>
      </c>
      <c r="R3942">
        <f t="shared" si="186"/>
        <v>0</v>
      </c>
      <c r="S3942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8316</v>
      </c>
      <c r="P3943" t="s">
        <v>8317</v>
      </c>
      <c r="Q3943" s="10">
        <f t="shared" si="184"/>
        <v>41940.587233796294</v>
      </c>
      <c r="R3943">
        <f t="shared" si="186"/>
        <v>1</v>
      </c>
      <c r="S3943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8316</v>
      </c>
      <c r="P3944" t="s">
        <v>8317</v>
      </c>
      <c r="Q3944" s="10">
        <f t="shared" si="184"/>
        <v>42111.904097222221</v>
      </c>
      <c r="R3944">
        <f t="shared" si="186"/>
        <v>0</v>
      </c>
      <c r="S3944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8316</v>
      </c>
      <c r="P3945" t="s">
        <v>8317</v>
      </c>
      <c r="Q3945" s="10">
        <f t="shared" si="184"/>
        <v>42279.778564814813</v>
      </c>
      <c r="R3945">
        <f t="shared" si="186"/>
        <v>36</v>
      </c>
      <c r="S3945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8316</v>
      </c>
      <c r="P3946" t="s">
        <v>8317</v>
      </c>
      <c r="Q3946" s="10">
        <f t="shared" si="184"/>
        <v>42213.662905092591</v>
      </c>
      <c r="R3946">
        <f t="shared" si="186"/>
        <v>0</v>
      </c>
      <c r="S3946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8316</v>
      </c>
      <c r="P3947" t="s">
        <v>8317</v>
      </c>
      <c r="Q3947" s="10">
        <f t="shared" si="184"/>
        <v>42109.801712962959</v>
      </c>
      <c r="R3947">
        <f t="shared" si="186"/>
        <v>0</v>
      </c>
      <c r="S3947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8316</v>
      </c>
      <c r="P3948" t="s">
        <v>8317</v>
      </c>
      <c r="Q3948" s="10">
        <f t="shared" si="184"/>
        <v>42031.833587962959</v>
      </c>
      <c r="R3948">
        <f t="shared" si="186"/>
        <v>3</v>
      </c>
      <c r="S3948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8316</v>
      </c>
      <c r="P3949" t="s">
        <v>8317</v>
      </c>
      <c r="Q3949" s="10">
        <f t="shared" si="184"/>
        <v>42615.142870370371</v>
      </c>
      <c r="R3949">
        <f t="shared" si="186"/>
        <v>3</v>
      </c>
      <c r="S3949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8316</v>
      </c>
      <c r="P3950" t="s">
        <v>8317</v>
      </c>
      <c r="Q3950" s="10">
        <f t="shared" si="184"/>
        <v>41829.325497685182</v>
      </c>
      <c r="R3950">
        <f t="shared" si="186"/>
        <v>0</v>
      </c>
      <c r="S3950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8316</v>
      </c>
      <c r="P3951" t="s">
        <v>8317</v>
      </c>
      <c r="Q3951" s="10">
        <f t="shared" si="184"/>
        <v>42016.120613425926</v>
      </c>
      <c r="R3951">
        <f t="shared" si="186"/>
        <v>16</v>
      </c>
      <c r="S3951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8316</v>
      </c>
      <c r="P3952" t="s">
        <v>8317</v>
      </c>
      <c r="Q3952" s="10">
        <f t="shared" si="184"/>
        <v>42439.702314814815</v>
      </c>
      <c r="R3952">
        <f t="shared" si="186"/>
        <v>1</v>
      </c>
      <c r="S3952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8316</v>
      </c>
      <c r="P3953" t="s">
        <v>8317</v>
      </c>
      <c r="Q3953" s="10">
        <f t="shared" si="184"/>
        <v>42433.825717592597</v>
      </c>
      <c r="R3953">
        <f t="shared" si="186"/>
        <v>0</v>
      </c>
      <c r="S3953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8316</v>
      </c>
      <c r="P3954" t="s">
        <v>8317</v>
      </c>
      <c r="Q3954" s="10">
        <f t="shared" si="184"/>
        <v>42243.790393518517</v>
      </c>
      <c r="R3954">
        <f t="shared" si="186"/>
        <v>0</v>
      </c>
      <c r="S3954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8316</v>
      </c>
      <c r="P3955" t="s">
        <v>8317</v>
      </c>
      <c r="Q3955" s="10">
        <f t="shared" si="184"/>
        <v>42550.048449074078</v>
      </c>
      <c r="R3955">
        <f t="shared" si="186"/>
        <v>0</v>
      </c>
      <c r="S3955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8316</v>
      </c>
      <c r="P3956" t="s">
        <v>8317</v>
      </c>
      <c r="Q3956" s="10">
        <f t="shared" si="184"/>
        <v>41774.651203703703</v>
      </c>
      <c r="R3956">
        <f t="shared" si="186"/>
        <v>0</v>
      </c>
      <c r="S3956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8316</v>
      </c>
      <c r="P3957" t="s">
        <v>8317</v>
      </c>
      <c r="Q3957" s="10">
        <f t="shared" si="184"/>
        <v>42306.848854166667</v>
      </c>
      <c r="R3957">
        <f t="shared" si="186"/>
        <v>24</v>
      </c>
      <c r="S3957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8316</v>
      </c>
      <c r="P3958" t="s">
        <v>8317</v>
      </c>
      <c r="Q3958" s="10">
        <f t="shared" si="184"/>
        <v>42457.932025462964</v>
      </c>
      <c r="R3958">
        <f t="shared" si="186"/>
        <v>0</v>
      </c>
      <c r="S3958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8316</v>
      </c>
      <c r="P3959" t="s">
        <v>8317</v>
      </c>
      <c r="Q3959" s="10">
        <f t="shared" si="184"/>
        <v>42513.976319444439</v>
      </c>
      <c r="R3959">
        <f t="shared" si="186"/>
        <v>0</v>
      </c>
      <c r="S3959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8316</v>
      </c>
      <c r="P3960" t="s">
        <v>8317</v>
      </c>
      <c r="Q3960" s="10">
        <f t="shared" si="184"/>
        <v>41816.950370370374</v>
      </c>
      <c r="R3960">
        <f t="shared" si="186"/>
        <v>32</v>
      </c>
      <c r="S3960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8316</v>
      </c>
      <c r="P3961" t="s">
        <v>8317</v>
      </c>
      <c r="Q3961" s="10">
        <f t="shared" si="184"/>
        <v>41880.788842592592</v>
      </c>
      <c r="R3961">
        <f t="shared" si="186"/>
        <v>24</v>
      </c>
      <c r="S3961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8316</v>
      </c>
      <c r="P3962" t="s">
        <v>8317</v>
      </c>
      <c r="Q3962" s="10">
        <f t="shared" si="184"/>
        <v>42342.845555555556</v>
      </c>
      <c r="R3962">
        <f t="shared" si="186"/>
        <v>2</v>
      </c>
      <c r="S3962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8316</v>
      </c>
      <c r="P3963" t="s">
        <v>8317</v>
      </c>
      <c r="Q3963" s="10">
        <f t="shared" si="184"/>
        <v>41745.891319444447</v>
      </c>
      <c r="R3963">
        <f t="shared" si="186"/>
        <v>0</v>
      </c>
      <c r="S3963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8316</v>
      </c>
      <c r="P3964" t="s">
        <v>8317</v>
      </c>
      <c r="Q3964" s="10">
        <f t="shared" si="184"/>
        <v>42311.621458333335</v>
      </c>
      <c r="R3964">
        <f t="shared" si="186"/>
        <v>3</v>
      </c>
      <c r="S3964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8316</v>
      </c>
      <c r="P3965" t="s">
        <v>8317</v>
      </c>
      <c r="Q3965" s="10">
        <f t="shared" si="184"/>
        <v>42296.154131944444</v>
      </c>
      <c r="R3965">
        <f t="shared" si="186"/>
        <v>0</v>
      </c>
      <c r="S3965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8316</v>
      </c>
      <c r="P3966" t="s">
        <v>8317</v>
      </c>
      <c r="Q3966" s="10">
        <f t="shared" si="184"/>
        <v>42053.722060185188</v>
      </c>
      <c r="R3966">
        <f t="shared" si="186"/>
        <v>6</v>
      </c>
      <c r="S3966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8316</v>
      </c>
      <c r="P3967" t="s">
        <v>8317</v>
      </c>
      <c r="Q3967" s="10">
        <f t="shared" si="184"/>
        <v>42414.235879629632</v>
      </c>
      <c r="R3967">
        <f t="shared" si="186"/>
        <v>14</v>
      </c>
      <c r="S3967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8316</v>
      </c>
      <c r="P3968" t="s">
        <v>8317</v>
      </c>
      <c r="Q3968" s="10">
        <f t="shared" si="184"/>
        <v>41801.711550925924</v>
      </c>
      <c r="R3968">
        <f t="shared" si="186"/>
        <v>1</v>
      </c>
      <c r="S3968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8316</v>
      </c>
      <c r="P3969" t="s">
        <v>8317</v>
      </c>
      <c r="Q3969" s="10">
        <f t="shared" si="184"/>
        <v>42770.290590277778</v>
      </c>
      <c r="R3969">
        <f t="shared" si="186"/>
        <v>24</v>
      </c>
      <c r="S3969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8316</v>
      </c>
      <c r="P3970" t="s">
        <v>8317</v>
      </c>
      <c r="Q3970" s="10">
        <f t="shared" ref="Q3970:Q4033" si="187">(((J3970/60)/60)/24)+DATE(1970,1,1)</f>
        <v>42452.815659722226</v>
      </c>
      <c r="R3970">
        <f t="shared" si="186"/>
        <v>11</v>
      </c>
      <c r="S3970">
        <f t="shared" ref="S3970:S4033" si="188">YEAR(Q3970)</f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8316</v>
      </c>
      <c r="P3971" t="s">
        <v>8317</v>
      </c>
      <c r="Q3971" s="10">
        <f t="shared" si="187"/>
        <v>42601.854699074072</v>
      </c>
      <c r="R3971">
        <f t="shared" si="186"/>
        <v>7</v>
      </c>
      <c r="S3971">
        <f t="shared" si="188"/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8316</v>
      </c>
      <c r="P3972" t="s">
        <v>8317</v>
      </c>
      <c r="Q3972" s="10">
        <f t="shared" si="187"/>
        <v>42447.863553240735</v>
      </c>
      <c r="R3972">
        <f t="shared" si="186"/>
        <v>0</v>
      </c>
      <c r="S3972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8316</v>
      </c>
      <c r="P3973" t="s">
        <v>8317</v>
      </c>
      <c r="Q3973" s="10">
        <f t="shared" si="187"/>
        <v>41811.536180555559</v>
      </c>
      <c r="R3973">
        <f t="shared" si="186"/>
        <v>1</v>
      </c>
      <c r="S3973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8316</v>
      </c>
      <c r="P3974" t="s">
        <v>8317</v>
      </c>
      <c r="Q3974" s="10">
        <f t="shared" si="187"/>
        <v>41981.067523148144</v>
      </c>
      <c r="R3974">
        <f t="shared" si="186"/>
        <v>21</v>
      </c>
      <c r="S3974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8316</v>
      </c>
      <c r="P3975" t="s">
        <v>8317</v>
      </c>
      <c r="Q3975" s="10">
        <f t="shared" si="187"/>
        <v>42469.68414351852</v>
      </c>
      <c r="R3975">
        <f t="shared" si="186"/>
        <v>78</v>
      </c>
      <c r="S3975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8316</v>
      </c>
      <c r="P3976" t="s">
        <v>8317</v>
      </c>
      <c r="Q3976" s="10">
        <f t="shared" si="187"/>
        <v>42493.546851851846</v>
      </c>
      <c r="R3976">
        <f t="shared" si="186"/>
        <v>32</v>
      </c>
      <c r="S3976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8316</v>
      </c>
      <c r="P3977" t="s">
        <v>8317</v>
      </c>
      <c r="Q3977" s="10">
        <f t="shared" si="187"/>
        <v>42534.866875</v>
      </c>
      <c r="R3977">
        <f t="shared" si="186"/>
        <v>0</v>
      </c>
      <c r="S3977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8316</v>
      </c>
      <c r="P3978" t="s">
        <v>8317</v>
      </c>
      <c r="Q3978" s="10">
        <f t="shared" si="187"/>
        <v>41830.858344907407</v>
      </c>
      <c r="R3978">
        <f t="shared" si="186"/>
        <v>48</v>
      </c>
      <c r="S3978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8316</v>
      </c>
      <c r="P3979" t="s">
        <v>8317</v>
      </c>
      <c r="Q3979" s="10">
        <f t="shared" si="187"/>
        <v>42543.788564814815</v>
      </c>
      <c r="R3979">
        <f t="shared" si="186"/>
        <v>1</v>
      </c>
      <c r="S3979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8316</v>
      </c>
      <c r="P3980" t="s">
        <v>8317</v>
      </c>
      <c r="Q3980" s="10">
        <f t="shared" si="187"/>
        <v>41975.642974537041</v>
      </c>
      <c r="R3980">
        <f t="shared" si="186"/>
        <v>11</v>
      </c>
      <c r="S3980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8316</v>
      </c>
      <c r="P3981" t="s">
        <v>8317</v>
      </c>
      <c r="Q3981" s="10">
        <f t="shared" si="187"/>
        <v>42069.903437500005</v>
      </c>
      <c r="R3981">
        <f t="shared" si="186"/>
        <v>2</v>
      </c>
      <c r="S3981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8316</v>
      </c>
      <c r="P3982" t="s">
        <v>8317</v>
      </c>
      <c r="Q3982" s="10">
        <f t="shared" si="187"/>
        <v>41795.598923611113</v>
      </c>
      <c r="R3982">
        <f t="shared" si="186"/>
        <v>18</v>
      </c>
      <c r="S3982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8316</v>
      </c>
      <c r="P3983" t="s">
        <v>8317</v>
      </c>
      <c r="Q3983" s="10">
        <f t="shared" si="187"/>
        <v>42508.179965277777</v>
      </c>
      <c r="R3983">
        <f t="shared" si="186"/>
        <v>4</v>
      </c>
      <c r="S3983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8316</v>
      </c>
      <c r="P3984" t="s">
        <v>8317</v>
      </c>
      <c r="Q3984" s="10">
        <f t="shared" si="187"/>
        <v>42132.809953703705</v>
      </c>
      <c r="R3984">
        <f t="shared" si="186"/>
        <v>20</v>
      </c>
      <c r="S3984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8316</v>
      </c>
      <c r="P3985" t="s">
        <v>8317</v>
      </c>
      <c r="Q3985" s="10">
        <f t="shared" si="187"/>
        <v>41747.86986111111</v>
      </c>
      <c r="R3985">
        <f t="shared" si="186"/>
        <v>35</v>
      </c>
      <c r="S3985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8316</v>
      </c>
      <c r="P3986" t="s">
        <v>8317</v>
      </c>
      <c r="Q3986" s="10">
        <f t="shared" si="187"/>
        <v>41920.963472222218</v>
      </c>
      <c r="R3986">
        <f t="shared" si="186"/>
        <v>6</v>
      </c>
      <c r="S3986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8316</v>
      </c>
      <c r="P3987" t="s">
        <v>8317</v>
      </c>
      <c r="Q3987" s="10">
        <f t="shared" si="187"/>
        <v>42399.707407407404</v>
      </c>
      <c r="R3987">
        <f t="shared" si="186"/>
        <v>32</v>
      </c>
      <c r="S3987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8316</v>
      </c>
      <c r="P3988" t="s">
        <v>8317</v>
      </c>
      <c r="Q3988" s="10">
        <f t="shared" si="187"/>
        <v>42467.548541666663</v>
      </c>
      <c r="R3988">
        <f t="shared" si="186"/>
        <v>10</v>
      </c>
      <c r="S3988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8316</v>
      </c>
      <c r="P3989" t="s">
        <v>8317</v>
      </c>
      <c r="Q3989" s="10">
        <f t="shared" si="187"/>
        <v>41765.92465277778</v>
      </c>
      <c r="R3989">
        <f t="shared" si="186"/>
        <v>38</v>
      </c>
      <c r="S3989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8316</v>
      </c>
      <c r="P3990" t="s">
        <v>8317</v>
      </c>
      <c r="Q3990" s="10">
        <f t="shared" si="187"/>
        <v>42230.08116898148</v>
      </c>
      <c r="R3990">
        <f t="shared" si="186"/>
        <v>2</v>
      </c>
      <c r="S3990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8316</v>
      </c>
      <c r="P3991" t="s">
        <v>8317</v>
      </c>
      <c r="Q3991" s="10">
        <f t="shared" si="187"/>
        <v>42286.749780092592</v>
      </c>
      <c r="R3991">
        <f t="shared" si="186"/>
        <v>0</v>
      </c>
      <c r="S3991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8316</v>
      </c>
      <c r="P3992" t="s">
        <v>8317</v>
      </c>
      <c r="Q3992" s="10">
        <f t="shared" si="187"/>
        <v>42401.672372685185</v>
      </c>
      <c r="R3992">
        <f t="shared" si="186"/>
        <v>4</v>
      </c>
      <c r="S3992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8316</v>
      </c>
      <c r="P3993" t="s">
        <v>8317</v>
      </c>
      <c r="Q3993" s="10">
        <f t="shared" si="187"/>
        <v>42125.644467592589</v>
      </c>
      <c r="R3993">
        <f t="shared" si="186"/>
        <v>20</v>
      </c>
      <c r="S3993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8316</v>
      </c>
      <c r="P3994" t="s">
        <v>8317</v>
      </c>
      <c r="Q3994" s="10">
        <f t="shared" si="187"/>
        <v>42289.94049768518</v>
      </c>
      <c r="R3994">
        <f t="shared" si="186"/>
        <v>5</v>
      </c>
      <c r="S3994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8316</v>
      </c>
      <c r="P3995" t="s">
        <v>8317</v>
      </c>
      <c r="Q3995" s="10">
        <f t="shared" si="187"/>
        <v>42107.864722222221</v>
      </c>
      <c r="R3995">
        <f t="shared" si="186"/>
        <v>0</v>
      </c>
      <c r="S3995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8316</v>
      </c>
      <c r="P3996" t="s">
        <v>8317</v>
      </c>
      <c r="Q3996" s="10">
        <f t="shared" si="187"/>
        <v>41809.389930555553</v>
      </c>
      <c r="R3996">
        <f t="shared" si="186"/>
        <v>0</v>
      </c>
      <c r="S3996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8316</v>
      </c>
      <c r="P3997" t="s">
        <v>8317</v>
      </c>
      <c r="Q3997" s="10">
        <f t="shared" si="187"/>
        <v>42019.683761574073</v>
      </c>
      <c r="R3997">
        <f t="shared" si="186"/>
        <v>35</v>
      </c>
      <c r="S3997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8316</v>
      </c>
      <c r="P3998" t="s">
        <v>8317</v>
      </c>
      <c r="Q3998" s="10">
        <f t="shared" si="187"/>
        <v>41950.26694444444</v>
      </c>
      <c r="R3998">
        <f t="shared" si="186"/>
        <v>17</v>
      </c>
      <c r="S3998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8316</v>
      </c>
      <c r="P3999" t="s">
        <v>8317</v>
      </c>
      <c r="Q3999" s="10">
        <f t="shared" si="187"/>
        <v>42069.391446759255</v>
      </c>
      <c r="R3999">
        <f t="shared" si="186"/>
        <v>0</v>
      </c>
      <c r="S3999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8316</v>
      </c>
      <c r="P4000" t="s">
        <v>8317</v>
      </c>
      <c r="Q4000" s="10">
        <f t="shared" si="187"/>
        <v>42061.963263888887</v>
      </c>
      <c r="R4000">
        <f t="shared" si="186"/>
        <v>57</v>
      </c>
      <c r="S4000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8316</v>
      </c>
      <c r="P4001" t="s">
        <v>8317</v>
      </c>
      <c r="Q4001" s="10">
        <f t="shared" si="187"/>
        <v>41842.828680555554</v>
      </c>
      <c r="R4001">
        <f t="shared" ref="R4001:R4064" si="189">ROUND(E4001/D4001*100,0)</f>
        <v>17</v>
      </c>
      <c r="S4001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8316</v>
      </c>
      <c r="P4002" t="s">
        <v>8317</v>
      </c>
      <c r="Q4002" s="10">
        <f t="shared" si="187"/>
        <v>42437.64534722222</v>
      </c>
      <c r="R4002">
        <f t="shared" si="189"/>
        <v>0</v>
      </c>
      <c r="S4002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8316</v>
      </c>
      <c r="P4003" t="s">
        <v>8317</v>
      </c>
      <c r="Q4003" s="10">
        <f t="shared" si="187"/>
        <v>42775.964212962965</v>
      </c>
      <c r="R4003">
        <f t="shared" si="189"/>
        <v>38</v>
      </c>
      <c r="S4003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8316</v>
      </c>
      <c r="P4004" t="s">
        <v>8317</v>
      </c>
      <c r="Q4004" s="10">
        <f t="shared" si="187"/>
        <v>41879.043530092589</v>
      </c>
      <c r="R4004">
        <f t="shared" si="189"/>
        <v>2</v>
      </c>
      <c r="S4004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8316</v>
      </c>
      <c r="P4005" t="s">
        <v>8317</v>
      </c>
      <c r="Q4005" s="10">
        <f t="shared" si="187"/>
        <v>42020.587349537032</v>
      </c>
      <c r="R4005">
        <f t="shared" si="189"/>
        <v>10</v>
      </c>
      <c r="S4005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8316</v>
      </c>
      <c r="P4006" t="s">
        <v>8317</v>
      </c>
      <c r="Q4006" s="10">
        <f t="shared" si="187"/>
        <v>41890.16269675926</v>
      </c>
      <c r="R4006">
        <f t="shared" si="189"/>
        <v>0</v>
      </c>
      <c r="S4006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8316</v>
      </c>
      <c r="P4007" t="s">
        <v>8317</v>
      </c>
      <c r="Q4007" s="10">
        <f t="shared" si="187"/>
        <v>41872.807696759257</v>
      </c>
      <c r="R4007">
        <f t="shared" si="189"/>
        <v>1</v>
      </c>
      <c r="S4007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8316</v>
      </c>
      <c r="P4008" t="s">
        <v>8317</v>
      </c>
      <c r="Q4008" s="10">
        <f t="shared" si="187"/>
        <v>42391.772997685184</v>
      </c>
      <c r="R4008">
        <f t="shared" si="189"/>
        <v>0</v>
      </c>
      <c r="S4008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8316</v>
      </c>
      <c r="P4009" t="s">
        <v>8317</v>
      </c>
      <c r="Q4009" s="10">
        <f t="shared" si="187"/>
        <v>41848.772928240738</v>
      </c>
      <c r="R4009">
        <f t="shared" si="189"/>
        <v>0</v>
      </c>
      <c r="S4009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8316</v>
      </c>
      <c r="P4010" t="s">
        <v>8317</v>
      </c>
      <c r="Q4010" s="10">
        <f t="shared" si="187"/>
        <v>42177.964201388888</v>
      </c>
      <c r="R4010">
        <f t="shared" si="189"/>
        <v>6</v>
      </c>
      <c r="S4010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8316</v>
      </c>
      <c r="P4011" t="s">
        <v>8317</v>
      </c>
      <c r="Q4011" s="10">
        <f t="shared" si="187"/>
        <v>41851.700925925928</v>
      </c>
      <c r="R4011">
        <f t="shared" si="189"/>
        <v>4</v>
      </c>
      <c r="S4011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8316</v>
      </c>
      <c r="P4012" t="s">
        <v>8317</v>
      </c>
      <c r="Q4012" s="10">
        <f t="shared" si="187"/>
        <v>41921.770439814813</v>
      </c>
      <c r="R4012">
        <f t="shared" si="189"/>
        <v>24</v>
      </c>
      <c r="S4012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8316</v>
      </c>
      <c r="P4013" t="s">
        <v>8317</v>
      </c>
      <c r="Q4013" s="10">
        <f t="shared" si="187"/>
        <v>42002.54488425926</v>
      </c>
      <c r="R4013">
        <f t="shared" si="189"/>
        <v>8</v>
      </c>
      <c r="S4013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8316</v>
      </c>
      <c r="P4014" t="s">
        <v>8317</v>
      </c>
      <c r="Q4014" s="10">
        <f t="shared" si="187"/>
        <v>42096.544548611113</v>
      </c>
      <c r="R4014">
        <f t="shared" si="189"/>
        <v>0</v>
      </c>
      <c r="S4014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8316</v>
      </c>
      <c r="P4015" t="s">
        <v>8317</v>
      </c>
      <c r="Q4015" s="10">
        <f t="shared" si="187"/>
        <v>42021.301192129627</v>
      </c>
      <c r="R4015">
        <f t="shared" si="189"/>
        <v>1</v>
      </c>
      <c r="S4015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8316</v>
      </c>
      <c r="P4016" t="s">
        <v>8317</v>
      </c>
      <c r="Q4016" s="10">
        <f t="shared" si="187"/>
        <v>42419.246168981481</v>
      </c>
      <c r="R4016">
        <f t="shared" si="189"/>
        <v>0</v>
      </c>
      <c r="S4016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8316</v>
      </c>
      <c r="P4017" t="s">
        <v>8317</v>
      </c>
      <c r="Q4017" s="10">
        <f t="shared" si="187"/>
        <v>42174.780821759254</v>
      </c>
      <c r="R4017">
        <f t="shared" si="189"/>
        <v>0</v>
      </c>
      <c r="S4017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8316</v>
      </c>
      <c r="P4018" t="s">
        <v>8317</v>
      </c>
      <c r="Q4018" s="10">
        <f t="shared" si="187"/>
        <v>41869.872685185182</v>
      </c>
      <c r="R4018">
        <f t="shared" si="189"/>
        <v>14</v>
      </c>
      <c r="S4018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8316</v>
      </c>
      <c r="P4019" t="s">
        <v>8317</v>
      </c>
      <c r="Q4019" s="10">
        <f t="shared" si="187"/>
        <v>41856.672152777777</v>
      </c>
      <c r="R4019">
        <f t="shared" si="189"/>
        <v>1</v>
      </c>
      <c r="S4019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8316</v>
      </c>
      <c r="P4020" t="s">
        <v>8317</v>
      </c>
      <c r="Q4020" s="10">
        <f t="shared" si="187"/>
        <v>42620.91097222222</v>
      </c>
      <c r="R4020">
        <f t="shared" si="189"/>
        <v>9</v>
      </c>
      <c r="S4020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8316</v>
      </c>
      <c r="P4021" t="s">
        <v>8317</v>
      </c>
      <c r="Q4021" s="10">
        <f t="shared" si="187"/>
        <v>42417.675879629634</v>
      </c>
      <c r="R4021">
        <f t="shared" si="189"/>
        <v>1</v>
      </c>
      <c r="S4021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8316</v>
      </c>
      <c r="P4022" t="s">
        <v>8317</v>
      </c>
      <c r="Q4022" s="10">
        <f t="shared" si="187"/>
        <v>42057.190960648149</v>
      </c>
      <c r="R4022">
        <f t="shared" si="189"/>
        <v>17</v>
      </c>
      <c r="S4022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8316</v>
      </c>
      <c r="P4023" t="s">
        <v>8317</v>
      </c>
      <c r="Q4023" s="10">
        <f t="shared" si="187"/>
        <v>41878.911550925928</v>
      </c>
      <c r="R4023">
        <f t="shared" si="189"/>
        <v>1</v>
      </c>
      <c r="S4023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8316</v>
      </c>
      <c r="P4024" t="s">
        <v>8317</v>
      </c>
      <c r="Q4024" s="10">
        <f t="shared" si="187"/>
        <v>41990.584108796291</v>
      </c>
      <c r="R4024">
        <f t="shared" si="189"/>
        <v>70</v>
      </c>
      <c r="S4024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8316</v>
      </c>
      <c r="P4025" t="s">
        <v>8317</v>
      </c>
      <c r="Q4025" s="10">
        <f t="shared" si="187"/>
        <v>42408.999571759254</v>
      </c>
      <c r="R4025">
        <f t="shared" si="189"/>
        <v>0</v>
      </c>
      <c r="S4025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8316</v>
      </c>
      <c r="P4026" t="s">
        <v>8317</v>
      </c>
      <c r="Q4026" s="10">
        <f t="shared" si="187"/>
        <v>42217.670104166667</v>
      </c>
      <c r="R4026">
        <f t="shared" si="189"/>
        <v>1</v>
      </c>
      <c r="S4026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8316</v>
      </c>
      <c r="P4027" t="s">
        <v>8317</v>
      </c>
      <c r="Q4027" s="10">
        <f t="shared" si="187"/>
        <v>42151.237685185188</v>
      </c>
      <c r="R4027">
        <f t="shared" si="189"/>
        <v>5</v>
      </c>
      <c r="S4027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8316</v>
      </c>
      <c r="P4028" t="s">
        <v>8317</v>
      </c>
      <c r="Q4028" s="10">
        <f t="shared" si="187"/>
        <v>42282.655543981484</v>
      </c>
      <c r="R4028">
        <f t="shared" si="189"/>
        <v>0</v>
      </c>
      <c r="S4028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8316</v>
      </c>
      <c r="P4029" t="s">
        <v>8317</v>
      </c>
      <c r="Q4029" s="10">
        <f t="shared" si="187"/>
        <v>42768.97084490741</v>
      </c>
      <c r="R4029">
        <f t="shared" si="189"/>
        <v>7</v>
      </c>
      <c r="S4029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8316</v>
      </c>
      <c r="P4030" t="s">
        <v>8317</v>
      </c>
      <c r="Q4030" s="10">
        <f t="shared" si="187"/>
        <v>41765.938657407409</v>
      </c>
      <c r="R4030">
        <f t="shared" si="189"/>
        <v>28</v>
      </c>
      <c r="S4030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8316</v>
      </c>
      <c r="P4031" t="s">
        <v>8317</v>
      </c>
      <c r="Q4031" s="10">
        <f t="shared" si="187"/>
        <v>42322.025115740747</v>
      </c>
      <c r="R4031">
        <f t="shared" si="189"/>
        <v>0</v>
      </c>
      <c r="S4031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8316</v>
      </c>
      <c r="P4032" t="s">
        <v>8317</v>
      </c>
      <c r="Q4032" s="10">
        <f t="shared" si="187"/>
        <v>42374.655081018514</v>
      </c>
      <c r="R4032">
        <f t="shared" si="189"/>
        <v>16</v>
      </c>
      <c r="S4032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8316</v>
      </c>
      <c r="P4033" t="s">
        <v>8317</v>
      </c>
      <c r="Q4033" s="10">
        <f t="shared" si="187"/>
        <v>41941.585231481484</v>
      </c>
      <c r="R4033">
        <f t="shared" si="189"/>
        <v>0</v>
      </c>
      <c r="S4033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8316</v>
      </c>
      <c r="P4034" t="s">
        <v>8317</v>
      </c>
      <c r="Q4034" s="10">
        <f t="shared" ref="Q4034:Q4097" si="190">(((J4034/60)/60)/24)+DATE(1970,1,1)</f>
        <v>42293.809212962966</v>
      </c>
      <c r="R4034">
        <f t="shared" si="189"/>
        <v>7</v>
      </c>
      <c r="S4034">
        <f t="shared" ref="S4034:S4097" si="191">YEAR(Q4034)</f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8316</v>
      </c>
      <c r="P4035" t="s">
        <v>8317</v>
      </c>
      <c r="Q4035" s="10">
        <f t="shared" si="190"/>
        <v>42614.268796296295</v>
      </c>
      <c r="R4035">
        <f t="shared" si="189"/>
        <v>26</v>
      </c>
      <c r="S4035">
        <f t="shared" si="191"/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8316</v>
      </c>
      <c r="P4036" t="s">
        <v>8317</v>
      </c>
      <c r="Q4036" s="10">
        <f t="shared" si="190"/>
        <v>42067.947337962964</v>
      </c>
      <c r="R4036">
        <f t="shared" si="189"/>
        <v>1</v>
      </c>
      <c r="S4036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8316</v>
      </c>
      <c r="P4037" t="s">
        <v>8317</v>
      </c>
      <c r="Q4037" s="10">
        <f t="shared" si="190"/>
        <v>41903.882951388885</v>
      </c>
      <c r="R4037">
        <f t="shared" si="189"/>
        <v>37</v>
      </c>
      <c r="S4037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8316</v>
      </c>
      <c r="P4038" t="s">
        <v>8317</v>
      </c>
      <c r="Q4038" s="10">
        <f t="shared" si="190"/>
        <v>41804.937083333331</v>
      </c>
      <c r="R4038">
        <f t="shared" si="189"/>
        <v>47</v>
      </c>
      <c r="S4038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8316</v>
      </c>
      <c r="P4039" t="s">
        <v>8317</v>
      </c>
      <c r="Q4039" s="10">
        <f t="shared" si="190"/>
        <v>42497.070775462969</v>
      </c>
      <c r="R4039">
        <f t="shared" si="189"/>
        <v>11</v>
      </c>
      <c r="S4039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8316</v>
      </c>
      <c r="P4040" t="s">
        <v>8317</v>
      </c>
      <c r="Q4040" s="10">
        <f t="shared" si="190"/>
        <v>41869.798726851855</v>
      </c>
      <c r="R4040">
        <f t="shared" si="189"/>
        <v>12</v>
      </c>
      <c r="S4040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8316</v>
      </c>
      <c r="P4041" t="s">
        <v>8317</v>
      </c>
      <c r="Q4041" s="10">
        <f t="shared" si="190"/>
        <v>42305.670914351853</v>
      </c>
      <c r="R4041">
        <f t="shared" si="189"/>
        <v>60</v>
      </c>
      <c r="S4041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8316</v>
      </c>
      <c r="P4042" t="s">
        <v>8317</v>
      </c>
      <c r="Q4042" s="10">
        <f t="shared" si="190"/>
        <v>42144.231527777782</v>
      </c>
      <c r="R4042">
        <f t="shared" si="189"/>
        <v>31</v>
      </c>
      <c r="S4042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8316</v>
      </c>
      <c r="P4043" t="s">
        <v>8317</v>
      </c>
      <c r="Q4043" s="10">
        <f t="shared" si="190"/>
        <v>42559.474004629628</v>
      </c>
      <c r="R4043">
        <f t="shared" si="189"/>
        <v>0</v>
      </c>
      <c r="S4043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8316</v>
      </c>
      <c r="P4044" t="s">
        <v>8317</v>
      </c>
      <c r="Q4044" s="10">
        <f t="shared" si="190"/>
        <v>41995.084074074075</v>
      </c>
      <c r="R4044">
        <f t="shared" si="189"/>
        <v>0</v>
      </c>
      <c r="S4044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8316</v>
      </c>
      <c r="P4045" t="s">
        <v>8317</v>
      </c>
      <c r="Q4045" s="10">
        <f t="shared" si="190"/>
        <v>41948.957465277781</v>
      </c>
      <c r="R4045">
        <f t="shared" si="189"/>
        <v>0</v>
      </c>
      <c r="S4045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8316</v>
      </c>
      <c r="P4046" t="s">
        <v>8317</v>
      </c>
      <c r="Q4046" s="10">
        <f t="shared" si="190"/>
        <v>42074.219699074078</v>
      </c>
      <c r="R4046">
        <f t="shared" si="189"/>
        <v>38</v>
      </c>
      <c r="S4046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8316</v>
      </c>
      <c r="P4047" t="s">
        <v>8317</v>
      </c>
      <c r="Q4047" s="10">
        <f t="shared" si="190"/>
        <v>41842.201261574075</v>
      </c>
      <c r="R4047">
        <f t="shared" si="189"/>
        <v>0</v>
      </c>
      <c r="S4047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8316</v>
      </c>
      <c r="P4048" t="s">
        <v>8317</v>
      </c>
      <c r="Q4048" s="10">
        <f t="shared" si="190"/>
        <v>41904.650578703702</v>
      </c>
      <c r="R4048">
        <f t="shared" si="189"/>
        <v>8</v>
      </c>
      <c r="S4048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8316</v>
      </c>
      <c r="P4049" t="s">
        <v>8317</v>
      </c>
      <c r="Q4049" s="10">
        <f t="shared" si="190"/>
        <v>41991.022488425922</v>
      </c>
      <c r="R4049">
        <f t="shared" si="189"/>
        <v>2</v>
      </c>
      <c r="S4049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8316</v>
      </c>
      <c r="P4050" t="s">
        <v>8317</v>
      </c>
      <c r="Q4050" s="10">
        <f t="shared" si="190"/>
        <v>42436.509108796294</v>
      </c>
      <c r="R4050">
        <f t="shared" si="189"/>
        <v>18</v>
      </c>
      <c r="S4050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8316</v>
      </c>
      <c r="P4051" t="s">
        <v>8317</v>
      </c>
      <c r="Q4051" s="10">
        <f t="shared" si="190"/>
        <v>42169.958506944444</v>
      </c>
      <c r="R4051">
        <f t="shared" si="189"/>
        <v>0</v>
      </c>
      <c r="S4051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8316</v>
      </c>
      <c r="P4052" t="s">
        <v>8317</v>
      </c>
      <c r="Q4052" s="10">
        <f t="shared" si="190"/>
        <v>41905.636469907404</v>
      </c>
      <c r="R4052">
        <f t="shared" si="189"/>
        <v>0</v>
      </c>
      <c r="S4052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8316</v>
      </c>
      <c r="P4053" t="s">
        <v>8317</v>
      </c>
      <c r="Q4053" s="10">
        <f t="shared" si="190"/>
        <v>41761.810150462967</v>
      </c>
      <c r="R4053">
        <f t="shared" si="189"/>
        <v>0</v>
      </c>
      <c r="S4053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8316</v>
      </c>
      <c r="P4054" t="s">
        <v>8317</v>
      </c>
      <c r="Q4054" s="10">
        <f t="shared" si="190"/>
        <v>41865.878657407404</v>
      </c>
      <c r="R4054">
        <f t="shared" si="189"/>
        <v>38</v>
      </c>
      <c r="S4054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8316</v>
      </c>
      <c r="P4055" t="s">
        <v>8317</v>
      </c>
      <c r="Q4055" s="10">
        <f t="shared" si="190"/>
        <v>41928.690138888887</v>
      </c>
      <c r="R4055">
        <f t="shared" si="189"/>
        <v>22</v>
      </c>
      <c r="S4055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8316</v>
      </c>
      <c r="P4056" t="s">
        <v>8317</v>
      </c>
      <c r="Q4056" s="10">
        <f t="shared" si="190"/>
        <v>42613.841261574074</v>
      </c>
      <c r="R4056">
        <f t="shared" si="189"/>
        <v>0</v>
      </c>
      <c r="S4056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8316</v>
      </c>
      <c r="P4057" t="s">
        <v>8317</v>
      </c>
      <c r="Q4057" s="10">
        <f t="shared" si="190"/>
        <v>41779.648506944446</v>
      </c>
      <c r="R4057">
        <f t="shared" si="189"/>
        <v>18</v>
      </c>
      <c r="S4057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8316</v>
      </c>
      <c r="P4058" t="s">
        <v>8317</v>
      </c>
      <c r="Q4058" s="10">
        <f t="shared" si="190"/>
        <v>42534.933321759265</v>
      </c>
      <c r="R4058">
        <f t="shared" si="189"/>
        <v>53</v>
      </c>
      <c r="S4058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8316</v>
      </c>
      <c r="P4059" t="s">
        <v>8317</v>
      </c>
      <c r="Q4059" s="10">
        <f t="shared" si="190"/>
        <v>42310.968518518523</v>
      </c>
      <c r="R4059">
        <f t="shared" si="189"/>
        <v>22</v>
      </c>
      <c r="S4059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8316</v>
      </c>
      <c r="P4060" t="s">
        <v>8317</v>
      </c>
      <c r="Q4060" s="10">
        <f t="shared" si="190"/>
        <v>42446.060694444444</v>
      </c>
      <c r="R4060">
        <f t="shared" si="189"/>
        <v>3</v>
      </c>
      <c r="S4060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8316</v>
      </c>
      <c r="P4061" t="s">
        <v>8317</v>
      </c>
      <c r="Q4061" s="10">
        <f t="shared" si="190"/>
        <v>41866.640648148146</v>
      </c>
      <c r="R4061">
        <f t="shared" si="189"/>
        <v>3</v>
      </c>
      <c r="S4061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8316</v>
      </c>
      <c r="P4062" t="s">
        <v>8317</v>
      </c>
      <c r="Q4062" s="10">
        <f t="shared" si="190"/>
        <v>41779.695092592592</v>
      </c>
      <c r="R4062">
        <f t="shared" si="189"/>
        <v>3</v>
      </c>
      <c r="S4062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8316</v>
      </c>
      <c r="P4063" t="s">
        <v>8317</v>
      </c>
      <c r="Q4063" s="10">
        <f t="shared" si="190"/>
        <v>42421.141469907408</v>
      </c>
      <c r="R4063">
        <f t="shared" si="189"/>
        <v>0</v>
      </c>
      <c r="S4063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8316</v>
      </c>
      <c r="P4064" t="s">
        <v>8317</v>
      </c>
      <c r="Q4064" s="10">
        <f t="shared" si="190"/>
        <v>42523.739212962959</v>
      </c>
      <c r="R4064">
        <f t="shared" si="189"/>
        <v>2</v>
      </c>
      <c r="S4064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8316</v>
      </c>
      <c r="P4065" t="s">
        <v>8317</v>
      </c>
      <c r="Q4065" s="10">
        <f t="shared" si="190"/>
        <v>41787.681527777779</v>
      </c>
      <c r="R4065">
        <f t="shared" ref="R4065:R4115" si="192">ROUND(E4065/D4065*100,0)</f>
        <v>1</v>
      </c>
      <c r="S4065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8316</v>
      </c>
      <c r="P4066" t="s">
        <v>8317</v>
      </c>
      <c r="Q4066" s="10">
        <f t="shared" si="190"/>
        <v>42093.588263888887</v>
      </c>
      <c r="R4066">
        <f t="shared" si="192"/>
        <v>19</v>
      </c>
      <c r="S4066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8316</v>
      </c>
      <c r="P4067" t="s">
        <v>8317</v>
      </c>
      <c r="Q4067" s="10">
        <f t="shared" si="190"/>
        <v>41833.951516203706</v>
      </c>
      <c r="R4067">
        <f t="shared" si="192"/>
        <v>1</v>
      </c>
      <c r="S4067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8316</v>
      </c>
      <c r="P4068" t="s">
        <v>8317</v>
      </c>
      <c r="Q4068" s="10">
        <f t="shared" si="190"/>
        <v>42479.039212962962</v>
      </c>
      <c r="R4068">
        <f t="shared" si="192"/>
        <v>0</v>
      </c>
      <c r="S4068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8316</v>
      </c>
      <c r="P4069" t="s">
        <v>8317</v>
      </c>
      <c r="Q4069" s="10">
        <f t="shared" si="190"/>
        <v>42235.117476851854</v>
      </c>
      <c r="R4069">
        <f t="shared" si="192"/>
        <v>61</v>
      </c>
      <c r="S4069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8316</v>
      </c>
      <c r="P4070" t="s">
        <v>8317</v>
      </c>
      <c r="Q4070" s="10">
        <f t="shared" si="190"/>
        <v>42718.963599537034</v>
      </c>
      <c r="R4070">
        <f t="shared" si="192"/>
        <v>1</v>
      </c>
      <c r="S4070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8316</v>
      </c>
      <c r="P4071" t="s">
        <v>8317</v>
      </c>
      <c r="Q4071" s="10">
        <f t="shared" si="190"/>
        <v>42022.661527777775</v>
      </c>
      <c r="R4071">
        <f t="shared" si="192"/>
        <v>34</v>
      </c>
      <c r="S4071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8316</v>
      </c>
      <c r="P4072" t="s">
        <v>8317</v>
      </c>
      <c r="Q4072" s="10">
        <f t="shared" si="190"/>
        <v>42031.666898148149</v>
      </c>
      <c r="R4072">
        <f t="shared" si="192"/>
        <v>17</v>
      </c>
      <c r="S4072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8316</v>
      </c>
      <c r="P4073" t="s">
        <v>8317</v>
      </c>
      <c r="Q4073" s="10">
        <f t="shared" si="190"/>
        <v>42700.804756944446</v>
      </c>
      <c r="R4073">
        <f t="shared" si="192"/>
        <v>0</v>
      </c>
      <c r="S4073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8316</v>
      </c>
      <c r="P4074" t="s">
        <v>8317</v>
      </c>
      <c r="Q4074" s="10">
        <f t="shared" si="190"/>
        <v>41812.77443287037</v>
      </c>
      <c r="R4074">
        <f t="shared" si="192"/>
        <v>0</v>
      </c>
      <c r="S4074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8316</v>
      </c>
      <c r="P4075" t="s">
        <v>8317</v>
      </c>
      <c r="Q4075" s="10">
        <f t="shared" si="190"/>
        <v>42078.34520833334</v>
      </c>
      <c r="R4075">
        <f t="shared" si="192"/>
        <v>1</v>
      </c>
      <c r="S4075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8316</v>
      </c>
      <c r="P4076" t="s">
        <v>8317</v>
      </c>
      <c r="Q4076" s="10">
        <f t="shared" si="190"/>
        <v>42283.552951388891</v>
      </c>
      <c r="R4076">
        <f t="shared" si="192"/>
        <v>27</v>
      </c>
      <c r="S4076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8316</v>
      </c>
      <c r="P4077" t="s">
        <v>8317</v>
      </c>
      <c r="Q4077" s="10">
        <f t="shared" si="190"/>
        <v>41779.045937499999</v>
      </c>
      <c r="R4077">
        <f t="shared" si="192"/>
        <v>29</v>
      </c>
      <c r="S4077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8316</v>
      </c>
      <c r="P4078" t="s">
        <v>8317</v>
      </c>
      <c r="Q4078" s="10">
        <f t="shared" si="190"/>
        <v>41905.795706018522</v>
      </c>
      <c r="R4078">
        <f t="shared" si="192"/>
        <v>0</v>
      </c>
      <c r="S4078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8316</v>
      </c>
      <c r="P4079" t="s">
        <v>8317</v>
      </c>
      <c r="Q4079" s="10">
        <f t="shared" si="190"/>
        <v>42695.7105787037</v>
      </c>
      <c r="R4079">
        <f t="shared" si="192"/>
        <v>9</v>
      </c>
      <c r="S4079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8316</v>
      </c>
      <c r="P4080" t="s">
        <v>8317</v>
      </c>
      <c r="Q4080" s="10">
        <f t="shared" si="190"/>
        <v>42732.787523148145</v>
      </c>
      <c r="R4080">
        <f t="shared" si="192"/>
        <v>0</v>
      </c>
      <c r="S4080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8316</v>
      </c>
      <c r="P4081" t="s">
        <v>8317</v>
      </c>
      <c r="Q4081" s="10">
        <f t="shared" si="190"/>
        <v>42510.938900462963</v>
      </c>
      <c r="R4081">
        <f t="shared" si="192"/>
        <v>0</v>
      </c>
      <c r="S4081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8316</v>
      </c>
      <c r="P4082" t="s">
        <v>8317</v>
      </c>
      <c r="Q4082" s="10">
        <f t="shared" si="190"/>
        <v>42511.698101851856</v>
      </c>
      <c r="R4082">
        <f t="shared" si="192"/>
        <v>0</v>
      </c>
      <c r="S4082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8316</v>
      </c>
      <c r="P4083" t="s">
        <v>8317</v>
      </c>
      <c r="Q4083" s="10">
        <f t="shared" si="190"/>
        <v>42041.581307870365</v>
      </c>
      <c r="R4083">
        <f t="shared" si="192"/>
        <v>16</v>
      </c>
      <c r="S4083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8316</v>
      </c>
      <c r="P4084" t="s">
        <v>8317</v>
      </c>
      <c r="Q4084" s="10">
        <f t="shared" si="190"/>
        <v>42307.189270833333</v>
      </c>
      <c r="R4084">
        <f t="shared" si="192"/>
        <v>2</v>
      </c>
      <c r="S4084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8316</v>
      </c>
      <c r="P4085" t="s">
        <v>8317</v>
      </c>
      <c r="Q4085" s="10">
        <f t="shared" si="190"/>
        <v>42353.761759259258</v>
      </c>
      <c r="R4085">
        <f t="shared" si="192"/>
        <v>22</v>
      </c>
      <c r="S4085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8316</v>
      </c>
      <c r="P4086" t="s">
        <v>8317</v>
      </c>
      <c r="Q4086" s="10">
        <f t="shared" si="190"/>
        <v>42622.436412037037</v>
      </c>
      <c r="R4086">
        <f t="shared" si="192"/>
        <v>0</v>
      </c>
      <c r="S4086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8316</v>
      </c>
      <c r="P4087" t="s">
        <v>8317</v>
      </c>
      <c r="Q4087" s="10">
        <f t="shared" si="190"/>
        <v>42058.603877314818</v>
      </c>
      <c r="R4087">
        <f t="shared" si="192"/>
        <v>0</v>
      </c>
      <c r="S4087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8316</v>
      </c>
      <c r="P4088" t="s">
        <v>8317</v>
      </c>
      <c r="Q4088" s="10">
        <f t="shared" si="190"/>
        <v>42304.940960648149</v>
      </c>
      <c r="R4088">
        <f t="shared" si="192"/>
        <v>5</v>
      </c>
      <c r="S4088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8316</v>
      </c>
      <c r="P4089" t="s">
        <v>8317</v>
      </c>
      <c r="Q4089" s="10">
        <f t="shared" si="190"/>
        <v>42538.742893518516</v>
      </c>
      <c r="R4089">
        <f t="shared" si="192"/>
        <v>0</v>
      </c>
      <c r="S4089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8316</v>
      </c>
      <c r="P4090" t="s">
        <v>8317</v>
      </c>
      <c r="Q4090" s="10">
        <f t="shared" si="190"/>
        <v>41990.612546296295</v>
      </c>
      <c r="R4090">
        <f t="shared" si="192"/>
        <v>11</v>
      </c>
      <c r="S4090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8316</v>
      </c>
      <c r="P4091" t="s">
        <v>8317</v>
      </c>
      <c r="Q4091" s="10">
        <f t="shared" si="190"/>
        <v>42122.732499999998</v>
      </c>
      <c r="R4091">
        <f t="shared" si="192"/>
        <v>5</v>
      </c>
      <c r="S4091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8316</v>
      </c>
      <c r="P4092" t="s">
        <v>8317</v>
      </c>
      <c r="Q4092" s="10">
        <f t="shared" si="190"/>
        <v>42209.67288194444</v>
      </c>
      <c r="R4092">
        <f t="shared" si="192"/>
        <v>3</v>
      </c>
      <c r="S4092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8316</v>
      </c>
      <c r="P4093" t="s">
        <v>8317</v>
      </c>
      <c r="Q4093" s="10">
        <f t="shared" si="190"/>
        <v>41990.506377314814</v>
      </c>
      <c r="R4093">
        <f t="shared" si="192"/>
        <v>13</v>
      </c>
      <c r="S4093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8316</v>
      </c>
      <c r="P4094" t="s">
        <v>8317</v>
      </c>
      <c r="Q4094" s="10">
        <f t="shared" si="190"/>
        <v>42039.194988425923</v>
      </c>
      <c r="R4094">
        <f t="shared" si="192"/>
        <v>0</v>
      </c>
      <c r="S4094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8316</v>
      </c>
      <c r="P4095" t="s">
        <v>8317</v>
      </c>
      <c r="Q4095" s="10">
        <f t="shared" si="190"/>
        <v>42178.815891203703</v>
      </c>
      <c r="R4095">
        <f t="shared" si="192"/>
        <v>2</v>
      </c>
      <c r="S4095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8316</v>
      </c>
      <c r="P4096" t="s">
        <v>8317</v>
      </c>
      <c r="Q4096" s="10">
        <f t="shared" si="190"/>
        <v>41890.086805555555</v>
      </c>
      <c r="R4096">
        <f t="shared" si="192"/>
        <v>37</v>
      </c>
      <c r="S4096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8316</v>
      </c>
      <c r="P4097" t="s">
        <v>8317</v>
      </c>
      <c r="Q4097" s="10">
        <f t="shared" si="190"/>
        <v>42693.031828703708</v>
      </c>
      <c r="R4097">
        <f t="shared" si="192"/>
        <v>3</v>
      </c>
      <c r="S4097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8316</v>
      </c>
      <c r="P4098" t="s">
        <v>8317</v>
      </c>
      <c r="Q4098" s="10">
        <f t="shared" ref="Q4098:Q4115" si="193">(((J4098/60)/60)/24)+DATE(1970,1,1)</f>
        <v>42750.530312499999</v>
      </c>
      <c r="R4098">
        <f t="shared" si="192"/>
        <v>11</v>
      </c>
      <c r="S4098">
        <f t="shared" ref="S4098:S4115" si="194">YEAR(Q4098)</f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8316</v>
      </c>
      <c r="P4099" t="s">
        <v>8317</v>
      </c>
      <c r="Q4099" s="10">
        <f t="shared" si="193"/>
        <v>42344.824502314819</v>
      </c>
      <c r="R4099">
        <f t="shared" si="192"/>
        <v>0</v>
      </c>
      <c r="S4099">
        <f t="shared" si="194"/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8316</v>
      </c>
      <c r="P4100" t="s">
        <v>8317</v>
      </c>
      <c r="Q4100" s="10">
        <f t="shared" si="193"/>
        <v>42495.722187499996</v>
      </c>
      <c r="R4100">
        <f t="shared" si="192"/>
        <v>0</v>
      </c>
      <c r="S4100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8316</v>
      </c>
      <c r="P4101" t="s">
        <v>8317</v>
      </c>
      <c r="Q4101" s="10">
        <f t="shared" si="193"/>
        <v>42570.850381944445</v>
      </c>
      <c r="R4101">
        <f t="shared" si="192"/>
        <v>1</v>
      </c>
      <c r="S4101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8316</v>
      </c>
      <c r="P4102" t="s">
        <v>8317</v>
      </c>
      <c r="Q4102" s="10">
        <f t="shared" si="193"/>
        <v>41927.124884259261</v>
      </c>
      <c r="R4102">
        <f t="shared" si="192"/>
        <v>0</v>
      </c>
      <c r="S4102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8316</v>
      </c>
      <c r="P4103" t="s">
        <v>8317</v>
      </c>
      <c r="Q4103" s="10">
        <f t="shared" si="193"/>
        <v>42730.903726851851</v>
      </c>
      <c r="R4103">
        <f t="shared" si="192"/>
        <v>0</v>
      </c>
      <c r="S4103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8316</v>
      </c>
      <c r="P4104" t="s">
        <v>8317</v>
      </c>
      <c r="Q4104" s="10">
        <f t="shared" si="193"/>
        <v>42475.848067129627</v>
      </c>
      <c r="R4104">
        <f t="shared" si="192"/>
        <v>27</v>
      </c>
      <c r="S4104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8316</v>
      </c>
      <c r="P4105" t="s">
        <v>8317</v>
      </c>
      <c r="Q4105" s="10">
        <f t="shared" si="193"/>
        <v>42188.83293981482</v>
      </c>
      <c r="R4105">
        <f t="shared" si="192"/>
        <v>10</v>
      </c>
      <c r="S4105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8316</v>
      </c>
      <c r="P4106" t="s">
        <v>8317</v>
      </c>
      <c r="Q4106" s="10">
        <f t="shared" si="193"/>
        <v>42640.278171296297</v>
      </c>
      <c r="R4106">
        <f t="shared" si="192"/>
        <v>21</v>
      </c>
      <c r="S4106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8316</v>
      </c>
      <c r="P4107" t="s">
        <v>8317</v>
      </c>
      <c r="Q4107" s="10">
        <f t="shared" si="193"/>
        <v>42697.010520833333</v>
      </c>
      <c r="R4107">
        <f t="shared" si="192"/>
        <v>7</v>
      </c>
      <c r="S4107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8316</v>
      </c>
      <c r="P4108" t="s">
        <v>8317</v>
      </c>
      <c r="Q4108" s="10">
        <f t="shared" si="193"/>
        <v>42053.049375000002</v>
      </c>
      <c r="R4108">
        <f t="shared" si="192"/>
        <v>71</v>
      </c>
      <c r="S4108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8316</v>
      </c>
      <c r="P4109" t="s">
        <v>8317</v>
      </c>
      <c r="Q4109" s="10">
        <f t="shared" si="193"/>
        <v>41883.916678240741</v>
      </c>
      <c r="R4109">
        <f t="shared" si="192"/>
        <v>2</v>
      </c>
      <c r="S4109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8316</v>
      </c>
      <c r="P4110" t="s">
        <v>8317</v>
      </c>
      <c r="Q4110" s="10">
        <f t="shared" si="193"/>
        <v>42767.031678240746</v>
      </c>
      <c r="R4110">
        <f t="shared" si="192"/>
        <v>2</v>
      </c>
      <c r="S4110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8316</v>
      </c>
      <c r="P4111" t="s">
        <v>8317</v>
      </c>
      <c r="Q4111" s="10">
        <f t="shared" si="193"/>
        <v>42307.539398148147</v>
      </c>
      <c r="R4111">
        <f t="shared" si="192"/>
        <v>0</v>
      </c>
      <c r="S4111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8316</v>
      </c>
      <c r="P4112" t="s">
        <v>8317</v>
      </c>
      <c r="Q4112" s="10">
        <f t="shared" si="193"/>
        <v>42512.626747685179</v>
      </c>
      <c r="R4112">
        <f t="shared" si="192"/>
        <v>29</v>
      </c>
      <c r="S4112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8316</v>
      </c>
      <c r="P4113" t="s">
        <v>8317</v>
      </c>
      <c r="Q4113" s="10">
        <f t="shared" si="193"/>
        <v>42029.135879629626</v>
      </c>
      <c r="R4113">
        <f t="shared" si="192"/>
        <v>3</v>
      </c>
      <c r="S4113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8316</v>
      </c>
      <c r="P4114" t="s">
        <v>8317</v>
      </c>
      <c r="Q4114" s="10">
        <f t="shared" si="193"/>
        <v>42400.946597222224</v>
      </c>
      <c r="R4114">
        <f t="shared" si="192"/>
        <v>0</v>
      </c>
      <c r="S4114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8316</v>
      </c>
      <c r="P4115" t="s">
        <v>8317</v>
      </c>
      <c r="Q4115" s="10">
        <f t="shared" si="193"/>
        <v>42358.573182870372</v>
      </c>
      <c r="R4115">
        <f t="shared" si="192"/>
        <v>0</v>
      </c>
      <c r="S4115">
        <f t="shared" si="194"/>
        <v>2015</v>
      </c>
    </row>
  </sheetData>
  <autoFilter ref="A1:S4115" xr:uid="{00000000-0001-0000-0000-000000000000}"/>
  <conditionalFormatting sqref="F1:F1048576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Theatre Outcomes by Launch Date</vt:lpstr>
      <vt:lpstr>KickStarter_Challenge.xlsx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 McDonnell</cp:lastModifiedBy>
  <dcterms:created xsi:type="dcterms:W3CDTF">2017-04-20T15:17:24Z</dcterms:created>
  <dcterms:modified xsi:type="dcterms:W3CDTF">2021-10-21T07:55:21Z</dcterms:modified>
</cp:coreProperties>
</file>