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147" documentId="13_ncr:1_{B12FFEF3-F83D-4D61-B3D6-A8B83433DD24}" xr6:coauthVersionLast="47" xr6:coauthVersionMax="47" xr10:uidLastSave="{8CFEA22A-509D-4F0B-9143-17C6821CCA84}"/>
  <bookViews>
    <workbookView xWindow="-38520" yWindow="-120" windowWidth="38640" windowHeight="21240" xr2:uid="{F035C49F-7F1C-491A-A1A8-07043A4EBAC4}"/>
  </bookViews>
  <sheets>
    <sheet name="Cover Sheet" sheetId="3" r:id="rId1"/>
    <sheet name="Sup Table 1" sheetId="1" r:id="rId2"/>
    <sheet name="Sup Table 2" sheetId="2" r:id="rId3"/>
    <sheet name="Sup Table 3" sheetId="5" r:id="rId4"/>
    <sheet name="Sup Table 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4" l="1"/>
  <c r="L66" i="4"/>
  <c r="L67" i="4"/>
  <c r="L68" i="4"/>
  <c r="L69" i="4"/>
  <c r="L70" i="4"/>
  <c r="L71" i="4"/>
  <c r="L72" i="4"/>
  <c r="L73" i="4"/>
  <c r="L74" i="4"/>
  <c r="L64" i="4"/>
  <c r="L53" i="4"/>
  <c r="L54" i="4"/>
  <c r="L55" i="4"/>
  <c r="L56" i="4"/>
  <c r="L57" i="4"/>
  <c r="L58" i="4"/>
  <c r="L59" i="4"/>
  <c r="L60" i="4"/>
  <c r="L61" i="4"/>
  <c r="L62" i="4"/>
  <c r="L52" i="4"/>
  <c r="L41" i="4"/>
  <c r="L42" i="4"/>
  <c r="L43" i="4"/>
  <c r="L44" i="4"/>
  <c r="L45" i="4"/>
  <c r="L46" i="4"/>
  <c r="L47" i="4"/>
  <c r="L48" i="4"/>
  <c r="L49" i="4"/>
  <c r="L50" i="4"/>
  <c r="L40" i="4"/>
  <c r="L33" i="4"/>
  <c r="L75" i="4"/>
  <c r="L63" i="4"/>
  <c r="L51" i="4"/>
  <c r="L39" i="4"/>
  <c r="L17" i="4"/>
  <c r="L18" i="4"/>
  <c r="L19" i="4"/>
  <c r="L20" i="4"/>
  <c r="L21" i="4"/>
  <c r="L22" i="4"/>
  <c r="L23" i="4"/>
  <c r="L24" i="4"/>
  <c r="L25" i="4"/>
  <c r="L26" i="4"/>
  <c r="L16" i="4"/>
  <c r="L27" i="4"/>
  <c r="L15" i="4"/>
  <c r="L5" i="4"/>
  <c r="L6" i="4"/>
  <c r="L7" i="4"/>
  <c r="L8" i="4"/>
  <c r="L9" i="4"/>
  <c r="L10" i="4"/>
  <c r="L11" i="4"/>
  <c r="L12" i="4"/>
  <c r="L13" i="4"/>
  <c r="L14" i="4"/>
  <c r="L4" i="4"/>
  <c r="AB65" i="4" l="1"/>
  <c r="AB66" i="4"/>
  <c r="AB67" i="4"/>
  <c r="AB68" i="4"/>
  <c r="AB69" i="4"/>
  <c r="AB70" i="4"/>
  <c r="AB71" i="4"/>
  <c r="AB72" i="4"/>
  <c r="AB73" i="4"/>
  <c r="AB74" i="4"/>
  <c r="AB64" i="4"/>
  <c r="AB53" i="4"/>
  <c r="AB54" i="4"/>
  <c r="AB55" i="4"/>
  <c r="AB56" i="4"/>
  <c r="AB57" i="4"/>
  <c r="AB58" i="4"/>
  <c r="AB59" i="4"/>
  <c r="AB60" i="4"/>
  <c r="AB61" i="4"/>
  <c r="AB62" i="4"/>
  <c r="AB52" i="4"/>
  <c r="AB41" i="4"/>
  <c r="AB42" i="4"/>
  <c r="AB43" i="4"/>
  <c r="AB44" i="4"/>
  <c r="AB45" i="4"/>
  <c r="AB46" i="4"/>
  <c r="AB47" i="4"/>
  <c r="AB48" i="4"/>
  <c r="AB49" i="4"/>
  <c r="AB50" i="4"/>
  <c r="AB40" i="4"/>
  <c r="AB29" i="4"/>
  <c r="AB30" i="4"/>
  <c r="AB31" i="4"/>
  <c r="AB32" i="4"/>
  <c r="AB33" i="4"/>
  <c r="AB34" i="4"/>
  <c r="AB35" i="4"/>
  <c r="AB36" i="4"/>
  <c r="AB37" i="4"/>
  <c r="AB38" i="4"/>
  <c r="AB28" i="4"/>
  <c r="AB17" i="4"/>
  <c r="AB18" i="4"/>
  <c r="AB19" i="4"/>
  <c r="AB20" i="4"/>
  <c r="AB21" i="4"/>
  <c r="AB22" i="4"/>
  <c r="AB23" i="4"/>
  <c r="AB24" i="4"/>
  <c r="AB25" i="4"/>
  <c r="AB26" i="4"/>
  <c r="AB16" i="4"/>
  <c r="AB5" i="4"/>
  <c r="AB6" i="4"/>
  <c r="AB7" i="4"/>
  <c r="AB8" i="4"/>
  <c r="AB9" i="4"/>
  <c r="AB10" i="4"/>
  <c r="AB11" i="4"/>
  <c r="AB12" i="4"/>
  <c r="AB13" i="4"/>
  <c r="AB14" i="4"/>
  <c r="AB4" i="4"/>
  <c r="AI16" i="4"/>
  <c r="AI17" i="4"/>
  <c r="AI18" i="4"/>
  <c r="AI19" i="4"/>
  <c r="AI20" i="4"/>
  <c r="AI21" i="4"/>
  <c r="AI22" i="4"/>
  <c r="AI23" i="4"/>
  <c r="AI24" i="4"/>
  <c r="AI25" i="4"/>
  <c r="AI26" i="4"/>
  <c r="AI28" i="4"/>
  <c r="AI29" i="4"/>
  <c r="AI30" i="4"/>
  <c r="AI31" i="4"/>
  <c r="AI32" i="4"/>
  <c r="AI33" i="4"/>
  <c r="AI34" i="4"/>
  <c r="AI35" i="4"/>
  <c r="AI36" i="4"/>
  <c r="AI37" i="4"/>
  <c r="AI38" i="4"/>
  <c r="AI40" i="4"/>
  <c r="AI41" i="4"/>
  <c r="AI42" i="4"/>
  <c r="AI43" i="4"/>
  <c r="AI44" i="4"/>
  <c r="AI45" i="4"/>
  <c r="AI46" i="4"/>
  <c r="AI47" i="4"/>
  <c r="AI48" i="4"/>
  <c r="AI49" i="4"/>
  <c r="AI50" i="4"/>
  <c r="AI52" i="4"/>
  <c r="AI53" i="4"/>
  <c r="AI54" i="4"/>
  <c r="AI55" i="4"/>
  <c r="AI56" i="4"/>
  <c r="AI58" i="4"/>
  <c r="AI59" i="4"/>
  <c r="AI60" i="4"/>
  <c r="AI61" i="4"/>
  <c r="AI62" i="4"/>
  <c r="AI64" i="4"/>
  <c r="AI65" i="4"/>
  <c r="AI66" i="4"/>
  <c r="AI67" i="4"/>
  <c r="AI68" i="4"/>
  <c r="AI69" i="4"/>
  <c r="AI70" i="4"/>
  <c r="AI71" i="4"/>
  <c r="AI72" i="4"/>
  <c r="AI73" i="4"/>
  <c r="AI74" i="4"/>
  <c r="AI5" i="4"/>
  <c r="AI6" i="4"/>
  <c r="AI7" i="4"/>
  <c r="AI8" i="4"/>
  <c r="AI9" i="4"/>
  <c r="AI10" i="4"/>
  <c r="AI11" i="4"/>
  <c r="AI12" i="4"/>
  <c r="AI13" i="4"/>
  <c r="AI14" i="4"/>
  <c r="AI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Z4" i="4"/>
  <c r="Y4" i="4"/>
  <c r="AA38" i="4" l="1"/>
  <c r="AJ38" i="4" s="1"/>
  <c r="AK38" i="4" s="1"/>
  <c r="AL38" i="4" s="1"/>
  <c r="AA22" i="4"/>
  <c r="AA66" i="4"/>
  <c r="AA4" i="4"/>
  <c r="AJ4" i="4" s="1"/>
  <c r="AK4" i="4" s="1"/>
  <c r="AL4" i="4" s="1"/>
  <c r="AA59" i="4"/>
  <c r="AJ59" i="4" s="1"/>
  <c r="AK59" i="4" s="1"/>
  <c r="AL59" i="4" s="1"/>
  <c r="AA47" i="4"/>
  <c r="AA31" i="4"/>
  <c r="AA7" i="4"/>
  <c r="AA74" i="4"/>
  <c r="AA50" i="4"/>
  <c r="AJ50" i="4" s="1"/>
  <c r="AK50" i="4" s="1"/>
  <c r="AL50" i="4" s="1"/>
  <c r="AA42" i="4"/>
  <c r="AJ42" i="4" s="1"/>
  <c r="AK42" i="4" s="1"/>
  <c r="AL42" i="4" s="1"/>
  <c r="AA30" i="4"/>
  <c r="AA71" i="4"/>
  <c r="AA67" i="4"/>
  <c r="AA55" i="4"/>
  <c r="AA43" i="4"/>
  <c r="AA35" i="4"/>
  <c r="AA23" i="4"/>
  <c r="AA19" i="4"/>
  <c r="AJ19" i="4" s="1"/>
  <c r="AK19" i="4" s="1"/>
  <c r="AL19" i="4" s="1"/>
  <c r="AA11" i="4"/>
  <c r="AJ11" i="4" s="1"/>
  <c r="AK11" i="4" s="1"/>
  <c r="AL11" i="4" s="1"/>
  <c r="AA73" i="4"/>
  <c r="AA65" i="4"/>
  <c r="AA57" i="4"/>
  <c r="AJ57" i="4" s="1"/>
  <c r="AK57" i="4" s="1"/>
  <c r="AL57" i="4" s="1"/>
  <c r="AA33" i="4"/>
  <c r="AA21" i="4"/>
  <c r="AA13" i="4"/>
  <c r="AA5" i="4"/>
  <c r="AA70" i="4"/>
  <c r="AA62" i="4"/>
  <c r="AA58" i="4"/>
  <c r="AA54" i="4"/>
  <c r="AA46" i="4"/>
  <c r="AA34" i="4"/>
  <c r="AA26" i="4"/>
  <c r="AA18" i="4"/>
  <c r="AA14" i="4"/>
  <c r="AA10" i="4"/>
  <c r="AJ10" i="4" s="1"/>
  <c r="AK10" i="4" s="1"/>
  <c r="AL10" i="4" s="1"/>
  <c r="AA6" i="4"/>
  <c r="AA69" i="4"/>
  <c r="AA61" i="4"/>
  <c r="AA53" i="4"/>
  <c r="AA49" i="4"/>
  <c r="AJ49" i="4" s="1"/>
  <c r="AK49" i="4" s="1"/>
  <c r="AL49" i="4" s="1"/>
  <c r="AA45" i="4"/>
  <c r="AA41" i="4"/>
  <c r="AJ41" i="4" s="1"/>
  <c r="AK41" i="4" s="1"/>
  <c r="AL41" i="4" s="1"/>
  <c r="AA37" i="4"/>
  <c r="AJ37" i="4" s="1"/>
  <c r="AK37" i="4" s="1"/>
  <c r="AL37" i="4" s="1"/>
  <c r="AA29" i="4"/>
  <c r="AA25" i="4"/>
  <c r="AJ25" i="4" s="1"/>
  <c r="AK25" i="4" s="1"/>
  <c r="AL25" i="4" s="1"/>
  <c r="AA17" i="4"/>
  <c r="AJ17" i="4" s="1"/>
  <c r="AK17" i="4" s="1"/>
  <c r="AL17" i="4" s="1"/>
  <c r="AA9" i="4"/>
  <c r="AJ9" i="4" s="1"/>
  <c r="AK9" i="4" s="1"/>
  <c r="AL9" i="4" s="1"/>
  <c r="AA72" i="4"/>
  <c r="AA68" i="4"/>
  <c r="AA64" i="4"/>
  <c r="AA60" i="4"/>
  <c r="AA56" i="4"/>
  <c r="AJ56" i="4" s="1"/>
  <c r="AK56" i="4" s="1"/>
  <c r="AL56" i="4" s="1"/>
  <c r="AA52" i="4"/>
  <c r="AA48" i="4"/>
  <c r="AA44" i="4"/>
  <c r="AA40" i="4"/>
  <c r="AA36" i="4"/>
  <c r="AA32" i="4"/>
  <c r="AA28" i="4"/>
  <c r="AA24" i="4"/>
  <c r="AJ24" i="4" s="1"/>
  <c r="AK24" i="4" s="1"/>
  <c r="AL24" i="4" s="1"/>
  <c r="AA20" i="4"/>
  <c r="AA16" i="4"/>
  <c r="AJ16" i="4" s="1"/>
  <c r="AK16" i="4" s="1"/>
  <c r="AL16" i="4" s="1"/>
  <c r="AA12" i="4"/>
  <c r="AJ12" i="4" s="1"/>
  <c r="AK12" i="4" s="1"/>
  <c r="AL12" i="4" s="1"/>
  <c r="AA8" i="4"/>
  <c r="AJ8" i="4" l="1"/>
  <c r="AK8" i="4" s="1"/>
  <c r="AL8" i="4" s="1"/>
  <c r="AJ54" i="4"/>
  <c r="AK54" i="4" s="1"/>
  <c r="AL54" i="4" s="1"/>
  <c r="AJ18" i="4"/>
  <c r="AK18" i="4" s="1"/>
  <c r="AL18" i="4" s="1"/>
  <c r="AJ33" i="4"/>
  <c r="AK33" i="4" s="1"/>
  <c r="AL33" i="4" s="1"/>
  <c r="AJ62" i="4"/>
  <c r="AK62" i="4" s="1"/>
  <c r="AL62" i="4" s="1"/>
  <c r="AJ67" i="4"/>
  <c r="AK67" i="4" s="1"/>
  <c r="AL67" i="4" s="1"/>
  <c r="AJ60" i="4"/>
  <c r="AK60" i="4" s="1"/>
  <c r="AL60" i="4" s="1"/>
  <c r="AJ29" i="4"/>
  <c r="AK29" i="4" s="1"/>
  <c r="AL29" i="4" s="1"/>
  <c r="AJ30" i="4"/>
  <c r="AK30" i="4" s="1"/>
  <c r="AL30" i="4" s="1"/>
  <c r="AJ58" i="4"/>
  <c r="AK58" i="4" s="1"/>
  <c r="AL58" i="4" s="1"/>
  <c r="AJ31" i="4"/>
  <c r="AK31" i="4" s="1"/>
  <c r="AL31" i="4" s="1"/>
  <c r="AJ70" i="4"/>
  <c r="AK70" i="4" s="1"/>
  <c r="AL70" i="4" s="1"/>
  <c r="AJ64" i="4"/>
  <c r="AK64" i="4" s="1"/>
  <c r="AL64" i="4" s="1"/>
  <c r="AJ32" i="4"/>
  <c r="AK32" i="4" s="1"/>
  <c r="AL32" i="4" s="1"/>
  <c r="AJ65" i="4"/>
  <c r="AK65" i="4" s="1"/>
  <c r="AL65" i="4" s="1"/>
  <c r="AJ46" i="4"/>
  <c r="AK46" i="4" s="1"/>
  <c r="AL46" i="4" s="1"/>
  <c r="AE66" i="4"/>
  <c r="AF66" i="4" s="1"/>
  <c r="AG66" i="4" s="1"/>
  <c r="AJ21" i="4"/>
  <c r="AK21" i="4" s="1"/>
  <c r="AL21" i="4" s="1"/>
  <c r="AE22" i="4"/>
  <c r="AF22" i="4" s="1"/>
  <c r="AG22" i="4" s="1"/>
  <c r="AJ22" i="4"/>
  <c r="AK22" i="4" s="1"/>
  <c r="AL22" i="4" s="1"/>
  <c r="AJ71" i="4"/>
  <c r="AK71" i="4" s="1"/>
  <c r="AL71" i="4" s="1"/>
  <c r="AJ66" i="4"/>
  <c r="AK66" i="4" s="1"/>
  <c r="AL66" i="4" s="1"/>
  <c r="AJ28" i="4"/>
  <c r="AK28" i="4" s="1"/>
  <c r="AL28" i="4" s="1"/>
  <c r="AJ5" i="4"/>
  <c r="AK5" i="4" s="1"/>
  <c r="AL5" i="4" s="1"/>
  <c r="AJ36" i="4"/>
  <c r="AK36" i="4" s="1"/>
  <c r="AL36" i="4" s="1"/>
  <c r="AJ35" i="4"/>
  <c r="AK35" i="4" s="1"/>
  <c r="AL35" i="4" s="1"/>
  <c r="AJ40" i="4"/>
  <c r="AK40" i="4" s="1"/>
  <c r="AL40" i="4" s="1"/>
  <c r="AE38" i="4"/>
  <c r="AF38" i="4" s="1"/>
  <c r="AG38" i="4" s="1"/>
  <c r="AJ74" i="4"/>
  <c r="AK74" i="4" s="1"/>
  <c r="AL74" i="4" s="1"/>
  <c r="AJ20" i="4"/>
  <c r="AK20" i="4" s="1"/>
  <c r="AL20" i="4" s="1"/>
  <c r="AJ13" i="4"/>
  <c r="AK13" i="4" s="1"/>
  <c r="AL13" i="4" s="1"/>
  <c r="AJ61" i="4"/>
  <c r="AK61" i="4" s="1"/>
  <c r="AL61" i="4" s="1"/>
  <c r="AJ48" i="4"/>
  <c r="AK48" i="4" s="1"/>
  <c r="AL48" i="4" s="1"/>
  <c r="AJ72" i="4"/>
  <c r="AK72" i="4" s="1"/>
  <c r="AL72" i="4" s="1"/>
  <c r="AJ34" i="4"/>
  <c r="AK34" i="4" s="1"/>
  <c r="AL34" i="4" s="1"/>
  <c r="AJ55" i="4"/>
  <c r="AK55" i="4" s="1"/>
  <c r="AL55" i="4" s="1"/>
  <c r="AJ68" i="4"/>
  <c r="AK68" i="4" s="1"/>
  <c r="AL68" i="4" s="1"/>
  <c r="AJ44" i="4"/>
  <c r="AK44" i="4" s="1"/>
  <c r="AL44" i="4" s="1"/>
  <c r="AJ47" i="4"/>
  <c r="AK47" i="4" s="1"/>
  <c r="AL47" i="4" s="1"/>
  <c r="AJ26" i="4"/>
  <c r="AK26" i="4" s="1"/>
  <c r="AL26" i="4" s="1"/>
  <c r="AJ52" i="4"/>
  <c r="AK52" i="4" s="1"/>
  <c r="AL52" i="4" s="1"/>
  <c r="AJ23" i="4"/>
  <c r="AK23" i="4" s="1"/>
  <c r="AL23" i="4" s="1"/>
  <c r="AJ43" i="4"/>
  <c r="AK43" i="4" s="1"/>
  <c r="AL43" i="4" s="1"/>
  <c r="AJ73" i="4"/>
  <c r="AK73" i="4" s="1"/>
  <c r="AL73" i="4" s="1"/>
  <c r="AJ14" i="4"/>
  <c r="AK14" i="4" s="1"/>
  <c r="AL14" i="4" s="1"/>
  <c r="AJ53" i="4"/>
  <c r="AK53" i="4" s="1"/>
  <c r="AL53" i="4" s="1"/>
  <c r="AJ7" i="4"/>
  <c r="AK7" i="4" s="1"/>
  <c r="AL7" i="4" s="1"/>
  <c r="AJ69" i="4"/>
  <c r="AK69" i="4" s="1"/>
  <c r="AL69" i="4" s="1"/>
  <c r="AJ6" i="4"/>
  <c r="AK6" i="4" s="1"/>
  <c r="AL6" i="4" s="1"/>
  <c r="AJ45" i="4"/>
  <c r="AK45" i="4" s="1"/>
  <c r="AL45" i="4" s="1"/>
  <c r="AE61" i="4"/>
  <c r="AF61" i="4" s="1"/>
  <c r="AG61" i="4" s="1"/>
  <c r="AE8" i="4"/>
  <c r="AF8" i="4" s="1"/>
  <c r="AG8" i="4" s="1"/>
  <c r="AE40" i="4"/>
  <c r="AF40" i="4" s="1"/>
  <c r="AG40" i="4" s="1"/>
  <c r="AE72" i="4"/>
  <c r="AF72" i="4" s="1"/>
  <c r="AG72" i="4" s="1"/>
  <c r="AE49" i="4"/>
  <c r="AF49" i="4" s="1"/>
  <c r="AG49" i="4" s="1"/>
  <c r="AE26" i="4"/>
  <c r="AF26" i="4" s="1"/>
  <c r="AG26" i="4" s="1"/>
  <c r="AE13" i="4"/>
  <c r="AF13" i="4" s="1"/>
  <c r="AG13" i="4" s="1"/>
  <c r="AE23" i="4"/>
  <c r="AF23" i="4" s="1"/>
  <c r="AG23" i="4" s="1"/>
  <c r="AE50" i="4"/>
  <c r="AF50" i="4" s="1"/>
  <c r="AG50" i="4" s="1"/>
  <c r="AE12" i="4"/>
  <c r="AF12" i="4" s="1"/>
  <c r="AG12" i="4" s="1"/>
  <c r="AE44" i="4"/>
  <c r="AF44" i="4" s="1"/>
  <c r="AG44" i="4" s="1"/>
  <c r="AE9" i="4"/>
  <c r="AF9" i="4" s="1"/>
  <c r="AG9" i="4" s="1"/>
  <c r="AE53" i="4"/>
  <c r="AF53" i="4" s="1"/>
  <c r="AG53" i="4" s="1"/>
  <c r="AE34" i="4"/>
  <c r="AF34" i="4" s="1"/>
  <c r="AG34" i="4" s="1"/>
  <c r="AE21" i="4"/>
  <c r="AF21" i="4" s="1"/>
  <c r="AG21" i="4" s="1"/>
  <c r="AE35" i="4"/>
  <c r="AF35" i="4" s="1"/>
  <c r="AG35" i="4" s="1"/>
  <c r="AE74" i="4"/>
  <c r="AF74" i="4" s="1"/>
  <c r="AG74" i="4" s="1"/>
  <c r="AE16" i="4"/>
  <c r="AF16" i="4" s="1"/>
  <c r="AG16" i="4" s="1"/>
  <c r="AE48" i="4"/>
  <c r="AF48" i="4" s="1"/>
  <c r="AG48" i="4" s="1"/>
  <c r="AE43" i="4"/>
  <c r="AF43" i="4" s="1"/>
  <c r="AG43" i="4" s="1"/>
  <c r="AE20" i="4"/>
  <c r="AF20" i="4" s="1"/>
  <c r="AG20" i="4" s="1"/>
  <c r="AE25" i="4"/>
  <c r="AF25" i="4" s="1"/>
  <c r="AG25" i="4" s="1"/>
  <c r="AE7" i="4"/>
  <c r="AF7" i="4" s="1"/>
  <c r="AG7" i="4" s="1"/>
  <c r="AE24" i="4"/>
  <c r="AF24" i="4" s="1"/>
  <c r="AG24" i="4" s="1"/>
  <c r="AE56" i="4"/>
  <c r="AF56" i="4" s="1"/>
  <c r="AG56" i="4" s="1"/>
  <c r="AE29" i="4"/>
  <c r="AF29" i="4" s="1"/>
  <c r="AG29" i="4" s="1"/>
  <c r="AE6" i="4"/>
  <c r="AF6" i="4" s="1"/>
  <c r="AG6" i="4" s="1"/>
  <c r="AE58" i="4"/>
  <c r="AF58" i="4" s="1"/>
  <c r="AG58" i="4" s="1"/>
  <c r="AE65" i="4"/>
  <c r="AF65" i="4" s="1"/>
  <c r="AG65" i="4" s="1"/>
  <c r="AE67" i="4"/>
  <c r="AF67" i="4" s="1"/>
  <c r="AG67" i="4" s="1"/>
  <c r="AE31" i="4"/>
  <c r="AF31" i="4" s="1"/>
  <c r="AG31" i="4" s="1"/>
  <c r="AE17" i="4"/>
  <c r="AF17" i="4" s="1"/>
  <c r="AG17" i="4" s="1"/>
  <c r="AE33" i="4"/>
  <c r="AF33" i="4" s="1"/>
  <c r="AG33" i="4" s="1"/>
  <c r="AE52" i="4"/>
  <c r="AF52" i="4" s="1"/>
  <c r="AG52" i="4" s="1"/>
  <c r="AE69" i="4"/>
  <c r="AF69" i="4" s="1"/>
  <c r="AG69" i="4" s="1"/>
  <c r="AE55" i="4"/>
  <c r="AF55" i="4" s="1"/>
  <c r="AG55" i="4" s="1"/>
  <c r="AE28" i="4"/>
  <c r="AF28" i="4" s="1"/>
  <c r="AG28" i="4" s="1"/>
  <c r="AE60" i="4"/>
  <c r="AF60" i="4" s="1"/>
  <c r="AG60" i="4" s="1"/>
  <c r="AE37" i="4"/>
  <c r="AF37" i="4" s="1"/>
  <c r="AG37" i="4" s="1"/>
  <c r="AE10" i="4"/>
  <c r="AF10" i="4" s="1"/>
  <c r="AG10" i="4" s="1"/>
  <c r="AE62" i="4"/>
  <c r="AF62" i="4" s="1"/>
  <c r="AG62" i="4" s="1"/>
  <c r="AE73" i="4"/>
  <c r="AF73" i="4" s="1"/>
  <c r="AG73" i="4" s="1"/>
  <c r="AE71" i="4"/>
  <c r="AF71" i="4" s="1"/>
  <c r="AG71" i="4" s="1"/>
  <c r="AE47" i="4"/>
  <c r="AF47" i="4" s="1"/>
  <c r="AG47" i="4" s="1"/>
  <c r="AE54" i="4"/>
  <c r="AF54" i="4" s="1"/>
  <c r="AG54" i="4" s="1"/>
  <c r="AE32" i="4"/>
  <c r="AF32" i="4" s="1"/>
  <c r="AG32" i="4" s="1"/>
  <c r="AE64" i="4"/>
  <c r="AF64" i="4" s="1"/>
  <c r="AG64" i="4" s="1"/>
  <c r="AE41" i="4"/>
  <c r="AF41" i="4" s="1"/>
  <c r="AG41" i="4" s="1"/>
  <c r="AE14" i="4"/>
  <c r="AF14" i="4" s="1"/>
  <c r="AG14" i="4" s="1"/>
  <c r="AE70" i="4"/>
  <c r="AF70" i="4" s="1"/>
  <c r="AG70" i="4" s="1"/>
  <c r="AE11" i="4"/>
  <c r="AF11" i="4" s="1"/>
  <c r="AG11" i="4" s="1"/>
  <c r="AE30" i="4"/>
  <c r="AF30" i="4" s="1"/>
  <c r="AG30" i="4" s="1"/>
  <c r="AE59" i="4"/>
  <c r="AF59" i="4" s="1"/>
  <c r="AG59" i="4" s="1"/>
  <c r="AE46" i="4"/>
  <c r="AF46" i="4" s="1"/>
  <c r="AG46" i="4" s="1"/>
  <c r="AE57" i="4"/>
  <c r="AF57" i="4" s="1"/>
  <c r="AG57" i="4" s="1"/>
  <c r="AE36" i="4"/>
  <c r="AF36" i="4" s="1"/>
  <c r="AG36" i="4" s="1"/>
  <c r="AE68" i="4"/>
  <c r="AF68" i="4" s="1"/>
  <c r="AG68" i="4" s="1"/>
  <c r="AE45" i="4"/>
  <c r="AF45" i="4" s="1"/>
  <c r="AG45" i="4" s="1"/>
  <c r="AE18" i="4"/>
  <c r="AF18" i="4" s="1"/>
  <c r="AG18" i="4" s="1"/>
  <c r="AE5" i="4"/>
  <c r="AF5" i="4" s="1"/>
  <c r="AG5" i="4" s="1"/>
  <c r="AE19" i="4"/>
  <c r="AF19" i="4" s="1"/>
  <c r="AG19" i="4" s="1"/>
  <c r="AE42" i="4"/>
  <c r="AF42" i="4" s="1"/>
  <c r="AG42" i="4" s="1"/>
  <c r="AE4" i="4"/>
  <c r="AF4" i="4" s="1"/>
  <c r="AG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</authors>
  <commentList>
    <comment ref="C3" authorId="0" shapeId="0" xr:uid="{448DCED4-8187-4066-82D4-CF4444567BEA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 M in Supplemental Table 4</t>
        </r>
      </text>
    </comment>
    <comment ref="D3" authorId="0" shapeId="0" xr:uid="{45C44810-0618-4C41-BFF8-9EFD0C63996D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 L in Supplemental Table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  <author>tc={A3997EF4-99BD-4ADC-96D5-911B60D7D82E}</author>
  </authors>
  <commentList>
    <comment ref="AB2" authorId="0" shapeId="0" xr:uid="{87E357F9-2D4E-4AE9-A787-C6E3FA91DCC1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Add cardia and overlapping incidence-based mortality here</t>
        </r>
      </text>
    </comment>
    <comment ref="B3" authorId="0" shapeId="0" xr:uid="{578E4D0C-493B-459B-886A-29781A27275D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"Overall" values are age-standardized to the 2000 US population. Values within 5-year age groups are </t>
        </r>
        <r>
          <rPr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age-standardized.
Note also that overall projection estimates are not provided for racial/ethnic groups. The SEER*Stat estimates are simply provided for reference.</t>
        </r>
      </text>
    </comment>
    <comment ref="C3" authorId="0" shapeId="0" xr:uid="{34A0FDC5-D3C4-41BF-857B-72B9ED18457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SEER citation:
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G3" authorId="0" shapeId="0" xr:uid="{CC2B8584-51D6-458C-B122-F54F6D0C311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can affect only the non-cardia adenocarcinomas within these incidences.
E.g., in the first row, we </t>
        </r>
      </text>
    </comment>
    <comment ref="H3" authorId="0" shapeId="0" xr:uid="{1347AA50-173F-4259-A983-660A54AC3F64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are assuming that we cannot affect these cases.</t>
        </r>
      </text>
    </comment>
    <comment ref="I3" authorId="0" shapeId="0" xr:uid="{4CCC3873-D443-4308-8C81-22EF98B82271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Columns I-K should add up to 0.24, the total  adenocarcinoma incidence (column G). Someone has been lost.</t>
        </r>
      </text>
    </comment>
    <comment ref="J3" authorId="0" shapeId="0" xr:uid="{6021497B-15EB-4FA3-AFB6-3BEB2D7BDEDE}">
      <text>
        <r>
          <rPr>
            <b/>
            <sz val="9"/>
            <color indexed="81"/>
            <rFont val="Tahoma"/>
            <charset val="1"/>
          </rPr>
          <t>Murphy, Jack (NIH/NCI) [F]:</t>
        </r>
        <r>
          <rPr>
            <sz val="9"/>
            <color indexed="81"/>
            <rFont val="Tahoma"/>
            <charset val="1"/>
          </rPr>
          <t xml:space="preserve">
Use to determine the prevalences in the F 2x2 tables</t>
        </r>
      </text>
    </comment>
    <comment ref="L3" authorId="0" shapeId="0" xr:uid="{804B1E20-5F9D-46B6-B6D5-ABEBF6FD61A9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This is the </t>
        </r>
        <r>
          <rPr>
            <b/>
            <sz val="9"/>
            <color indexed="81"/>
            <rFont val="Tahoma"/>
            <family val="2"/>
          </rPr>
          <t>maximum</t>
        </r>
        <r>
          <rPr>
            <sz val="9"/>
            <color indexed="81"/>
            <rFont val="Tahoma"/>
            <family val="2"/>
          </rPr>
          <t xml:space="preserve"> proportion of the overall incident gastric cancers that we would be able to address.</t>
        </r>
      </text>
    </comment>
    <comment ref="M3" authorId="0" shapeId="0" xr:uid="{5702F165-9DDB-4E70-B138-830B634C73C0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From Dr. Genta's observations of 726,235 individuals with gastric biopsies extracted from a national pathology database.
We might end up removing this and the column to the right of it; it does not seem necessary anymore.</t>
        </r>
      </text>
    </comment>
    <comment ref="N3" authorId="0" shapeId="0" xr:uid="{5FE1D4F7-67AE-40F7-9244-11163787203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From Dr. Genta's observations of 726,235 individuals with gastric biopsies extracted from a national pathology database.</t>
        </r>
      </text>
    </comment>
    <comment ref="O3" authorId="0" shapeId="0" xr:uid="{F783C621-2518-4BD3-AE84-1AE036FDE41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SEER Citation:
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P3" authorId="0" shapeId="0" xr:uid="{02CD8A95-841A-4B8D-A6CF-76396B387A21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Added 2023/10/05
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      </r>
      </text>
    </comment>
    <comment ref="Y3" authorId="0" shapeId="0" xr:uid="{C0AE166A-1829-42EA-A880-6839F420E5A0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Relative risk of gastric cancer mortality comparing those who received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therapy vs. those who did not.</t>
        </r>
      </text>
    </comment>
    <comment ref="Z3" authorId="0" shapeId="0" xr:uid="{7CCCF9B3-1D78-4D91-95FD-18A335C43AC7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Relative risk of gastric cancer mortality comparing those who received endoscopic screening vs. those who did not.</t>
        </r>
      </text>
    </comment>
    <comment ref="AA3" authorId="0" shapeId="0" xr:uid="{143DE3EC-86E0-4401-86FA-9D937DA26337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Incorporates all of the attributable fractions (columns S-V), the relative risk for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  <comment ref="AB3" authorId="0" shapeId="0" xr:uid="{E70292B5-5ADA-499D-A186-3B876EB43D7B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J</t>
        </r>
      </text>
    </comment>
    <comment ref="AC3" authorId="0" shapeId="0" xr:uid="{6E650ECD-95CC-4747-87E1-B66800E98D4B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P</t>
        </r>
      </text>
    </comment>
    <comment ref="AD3" authorId="0" shapeId="0" xr:uid="{BA4F4771-1A2C-4B05-9943-0B0B2305B6A8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Q</t>
        </r>
      </text>
    </comment>
    <comment ref="AH3" authorId="0" shapeId="0" xr:uid="{581294CA-8297-4BCE-BF01-5064FFA4EDDF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N</t>
        </r>
      </text>
    </comment>
    <comment ref="AI3" authorId="0" shapeId="0" xr:uid="{5AAB7503-C4DC-4629-80AB-5588084EB845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O</t>
        </r>
      </text>
    </comment>
    <comment ref="AJ3" authorId="0" shapeId="0" xr:uid="{150331FD-4BD6-4E23-9D68-48E10F2EA01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= [Column AM] * [Column Y]</t>
        </r>
      </text>
    </comment>
    <comment ref="AK3" authorId="0" shapeId="0" xr:uid="{AE4A447B-61F9-4B93-983D-E1A5C85632C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= [Column AM] - [Colulmn AN]</t>
        </r>
      </text>
    </comment>
    <comment ref="AQ3" authorId="0" shapeId="0" xr:uid="{1E7EA818-1B22-4929-BF56-D32431DA457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The minimum of this value, according to the Maastricht Guidelines, should be 90%.</t>
        </r>
      </text>
    </comment>
    <comment ref="AN4" authorId="0" shapeId="0" xr:uid="{164AC504-CBBD-4E09-9679-36ED55AA2DC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compliance with the intervention.</t>
        </r>
      </text>
    </comment>
    <comment ref="AO4" authorId="0" shapeId="0" xr:uid="{99612E11-DBF3-4279-B744-F1E68781363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compliance with the intervention.</t>
        </r>
      </text>
    </comment>
    <comment ref="AQ4" authorId="0" shapeId="0" xr:uid="{91999749-9C3D-415B-B2EC-0AC6A4B53098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effectiveness of </t>
        </r>
        <r>
          <rPr>
            <i/>
            <sz val="9"/>
            <color indexed="81"/>
            <rFont val="Tahoma"/>
            <family val="2"/>
          </rPr>
          <t>H. pylori</t>
        </r>
        <r>
          <rPr>
            <sz val="9"/>
            <color indexed="81"/>
            <rFont val="Tahoma"/>
            <family val="2"/>
          </rPr>
          <t xml:space="preserve"> eradication therapy.</t>
        </r>
      </text>
    </comment>
    <comment ref="U64" authorId="1" shapeId="0" xr:uid="{A3997EF4-99BD-4ADC-96D5-911B60D7D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attributable fractions for this overall group have been copied from the Non-Hispanic White group.</t>
      </text>
    </comment>
  </commentList>
</comments>
</file>

<file path=xl/sharedStrings.xml><?xml version="1.0" encoding="utf-8"?>
<sst xmlns="http://schemas.openxmlformats.org/spreadsheetml/2006/main" count="700" uniqueCount="109">
  <si>
    <t>Supplementary Materials for Modelling High-Risk Intestinal Metaplasia to Reduce Gastric Cancer Mortality</t>
  </si>
  <si>
    <r>
      <t>1</t>
    </r>
    <r>
      <rPr>
        <sz val="12"/>
        <color rgb="FF333333"/>
        <rFont val="Times New Roman"/>
        <family val="1"/>
      </rPr>
      <t>Division of Cancer Epidemiology and Genetics, National Cancer Institute, National Institutes of Health, Department of Health and Human Services, Bethesda, MD, USA</t>
    </r>
  </si>
  <si>
    <r>
      <t>2</t>
    </r>
    <r>
      <rPr>
        <sz val="12"/>
        <color rgb="FF333333"/>
        <rFont val="Times New Roman"/>
        <family val="1"/>
      </rPr>
      <t>Laboratory of Epidemiology and Population Sciences, National Institute on Aging, National Institute of Health, Baltimore, MD, USA</t>
    </r>
  </si>
  <si>
    <r>
      <t>3</t>
    </r>
    <r>
      <rPr>
        <sz val="12"/>
        <color rgb="FF212121"/>
        <rFont val="Times New Roman"/>
        <family val="1"/>
      </rPr>
      <t>Inform Diagnostics, Irving, Texas, USA</t>
    </r>
  </si>
  <si>
    <r>
      <t>4</t>
    </r>
    <r>
      <rPr>
        <sz val="12"/>
        <color rgb="FF212121"/>
        <rFont val="Times New Roman"/>
        <family val="1"/>
      </rPr>
      <t>Baylor College of Medicine, Houston, Texas, USA</t>
    </r>
  </si>
  <si>
    <t>*Co-senior authors</t>
  </si>
  <si>
    <t>Index</t>
  </si>
  <si>
    <t>Supplementary Table 1.</t>
  </si>
  <si>
    <t>Supplementary Table 2.</t>
  </si>
  <si>
    <t>Supplementary Table 3.</t>
  </si>
  <si>
    <t>Estimates of Gastric Cancer Incidence and Mortality from SEER*Stat for 2015-2019 and Predicted Values for 2020-2034 from Nordpred</t>
  </si>
  <si>
    <t>Supplementary Table 4.</t>
  </si>
  <si>
    <t>Supplemental Table 4. Estimates of Gastric Cancer Incidence and Mortality from SEER*Stat for 2015-2019 and Predicted Values for 2020-2034 from Nordpred</t>
  </si>
  <si>
    <t>Intestinal metaplasia attributable fraction by risk group</t>
  </si>
  <si>
    <t>Race/ethnicity</t>
  </si>
  <si>
    <t>Age</t>
  </si>
  <si>
    <t>IM prevalence (%) 2015-2019</t>
  </si>
  <si>
    <t>F11
LIM, Hp-</t>
  </si>
  <si>
    <t>F12
LIM, Hp+</t>
  </si>
  <si>
    <t>F21
HIM, Hp-</t>
  </si>
  <si>
    <t>F22
HIM, Hp+</t>
  </si>
  <si>
    <t>Non-Hispanic White</t>
  </si>
  <si>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</si>
  <si>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</si>
  <si>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</si>
  <si>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</si>
  <si>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</si>
  <si>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</si>
  <si>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</si>
  <si>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</si>
  <si>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</si>
  <si>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</si>
  <si>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</si>
  <si>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Crude</t>
  </si>
  <si>
    <t>Non-Hispanic Black</t>
  </si>
  <si>
    <t>Total</t>
  </si>
  <si>
    <t>Non-Hispanic American Indian/Alaskan Native</t>
  </si>
  <si>
    <t>Non-Hispanic Asian/Pacific Islander</t>
  </si>
  <si>
    <t>Hispanic</t>
  </si>
  <si>
    <r>
      <t xml:space="preserve">Supplemental Table 2. NordPred Projections based on SEER*Stat Data on </t>
    </r>
    <r>
      <rPr>
        <b/>
        <u/>
        <sz val="11"/>
        <color rgb="FF0070C0"/>
        <rFont val="Calibri"/>
        <family val="2"/>
        <scheme val="minor"/>
      </rPr>
      <t>Total</t>
    </r>
    <r>
      <rPr>
        <b/>
        <u/>
        <sz val="11"/>
        <color theme="1"/>
        <rFont val="Calibri"/>
        <family val="2"/>
        <scheme val="minor"/>
      </rPr>
      <t xml:space="preserve"> Gastric Cancer from 2000 to 2034 Stratified by Race/Ethnicity and Age Group</t>
    </r>
  </si>
  <si>
    <t>5-year Period</t>
  </si>
  <si>
    <t>Age (years)</t>
  </si>
  <si>
    <t>2000-2004</t>
  </si>
  <si>
    <t>2005-2009</t>
  </si>
  <si>
    <t>2010-2014</t>
  </si>
  <si>
    <t>2015-2019</t>
  </si>
  <si>
    <t>2020-2024</t>
  </si>
  <si>
    <t>2025-2029</t>
  </si>
  <si>
    <t>2030-2034</t>
  </si>
  <si>
    <t>N/A</t>
  </si>
  <si>
    <t>Non-Hispanic Asian American/Pacific Islander</t>
  </si>
  <si>
    <t>All Races/Ethnicities</t>
  </si>
  <si>
    <r>
      <t xml:space="preserve">Supplemental Table 3. NordPred Projections based on SEER*Stat Data on </t>
    </r>
    <r>
      <rPr>
        <b/>
        <u/>
        <sz val="11"/>
        <color rgb="FF0070C0"/>
        <rFont val="Calibri"/>
        <family val="2"/>
        <scheme val="minor"/>
      </rPr>
      <t>Non-cardia Adenocarcinoma</t>
    </r>
    <r>
      <rPr>
        <b/>
        <u/>
        <sz val="11"/>
        <color theme="1"/>
        <rFont val="Calibri"/>
        <family val="2"/>
        <scheme val="minor"/>
      </rPr>
      <t xml:space="preserve"> from 2000 to 2034 Stratified by Race/Ethnicity and Age Group</t>
    </r>
  </si>
  <si>
    <t>Non-Hispanic American Indian/Alaskan Native*</t>
  </si>
  <si>
    <t>*The SEER*Stat incidence-based mortality case data for Non-Hispanic American Indian/Alaskan Natives had too many missing values for projection via NordPred. Therefore, for this subgroup alone, we replaced missing values with 0.5 in order to generate projections.</t>
  </si>
  <si>
    <t>SEER*Stat-derived Data</t>
  </si>
  <si>
    <t>Attributable Fractions</t>
  </si>
  <si>
    <t>Non-cardia Adenocarcinoma</t>
  </si>
  <si>
    <t>All Gastric Cancers</t>
  </si>
  <si>
    <t>Incidence of any gastric cancer per 100,000 for 2015-2019</t>
  </si>
  <si>
    <t>Incidence of Cardia for 2015-2019</t>
  </si>
  <si>
    <t>Incidence of 
Non-cardia for 2015-2019</t>
  </si>
  <si>
    <t>Incidence of Overlapping/
Unspecified for 2015-2019</t>
  </si>
  <si>
    <t>Incidence of adenocarcinoma for 2015-2019</t>
  </si>
  <si>
    <t>Incidence of non-adenocarcinoma (+ others) for 2015-2019</t>
  </si>
  <si>
    <t>Incidence of non-cardia adenocarcinoma for 2015-2019</t>
  </si>
  <si>
    <t>Incience of overlapping/unspecified adenocarcinoma for 2015-2019</t>
  </si>
  <si>
    <r>
      <t xml:space="preserve">Total GC </t>
    </r>
    <r>
      <rPr>
        <b/>
        <sz val="11"/>
        <color rgb="FF0070C0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per 100,000 2015-2019</t>
    </r>
  </si>
  <si>
    <t>Total GC Mortality per 100,000 2015-2019</t>
  </si>
  <si>
    <t>Total GC Incidence per 100,000 in 2030-34 (from NordPred)</t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</si>
  <si>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per 100,000 in 2015-19 (from SEER*Stat)</t>
    </r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</si>
  <si>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per 100,000 in 2030-34 (from NordPred)</t>
    </r>
  </si>
  <si>
    <r>
      <t xml:space="preserve">Total Gastric Cancer </t>
    </r>
    <r>
      <rPr>
        <b/>
        <sz val="11"/>
        <color theme="4"/>
        <rFont val="Calibri"/>
        <family val="2"/>
        <scheme val="minor"/>
      </rPr>
      <t xml:space="preserve">Incidence-based </t>
    </r>
    <r>
      <rPr>
        <b/>
        <sz val="11"/>
        <color theme="1"/>
        <rFont val="Calibri"/>
        <family val="2"/>
        <scheme val="minor"/>
      </rPr>
      <t>Mortality per 100,000 in 2030-34 (from NordPred)</t>
    </r>
  </si>
  <si>
    <t>RR-Erad</t>
  </si>
  <si>
    <t>RR-Screen</t>
  </si>
  <si>
    <t>Interventional relative risk</t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</si>
  <si>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among those with IM in 2030-2034 </t>
    </r>
    <r>
      <rPr>
        <b/>
        <u/>
        <sz val="11"/>
        <color theme="1"/>
        <rFont val="Calibri"/>
        <family val="2"/>
        <scheme val="minor"/>
      </rPr>
      <t>after intervention</t>
    </r>
  </si>
  <si>
    <r>
      <t xml:space="preserve">Total gastric cancer mortality among those with IM in 2030-2034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</si>
  <si>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 xml:space="preserve">Mortality among those with IM in 2030-2034 </t>
    </r>
    <r>
      <rPr>
        <b/>
        <u/>
        <sz val="11"/>
        <color theme="1"/>
        <rFont val="Calibri"/>
        <family val="2"/>
        <scheme val="minor"/>
      </rPr>
      <t>after intervention</t>
    </r>
  </si>
  <si>
    <t>Compliance with eradication</t>
  </si>
  <si>
    <t>Compliance 
with screening</t>
  </si>
  <si>
    <r>
      <t xml:space="preserve">Effectiveness of </t>
    </r>
    <r>
      <rPr>
        <b/>
        <i/>
        <sz val="11"/>
        <color theme="1"/>
        <rFont val="Calibri"/>
        <family val="2"/>
        <scheme val="minor"/>
      </rPr>
      <t>H. pylori</t>
    </r>
    <r>
      <rPr>
        <b/>
        <sz val="11"/>
        <color theme="1"/>
        <rFont val="Calibri"/>
        <family val="2"/>
        <scheme val="minor"/>
      </rPr>
      <t xml:space="preserve"> eradication therapy</t>
    </r>
  </si>
  <si>
    <t>NA</t>
  </si>
  <si>
    <t>SEER Database: 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</si>
  <si>
    <t>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</si>
  <si>
    <t>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</si>
  <si>
    <t>Trend 2000-2034</t>
  </si>
  <si>
    <t>Reduction in mortality per 100,000 in 2030-2034</t>
  </si>
  <si>
    <t>Percentage reduction in mortality in 2030-2034</t>
  </si>
  <si>
    <r>
      <t xml:space="preserve">Supplemental Table 1. Proportions of individuals with low- and high-risk intestinal metaplasia by </t>
    </r>
    <r>
      <rPr>
        <b/>
        <i/>
        <sz val="11"/>
        <color theme="1"/>
        <rFont val="Calibri"/>
        <family val="2"/>
        <scheme val="minor"/>
      </rPr>
      <t>Helicobacter pylori</t>
    </r>
    <r>
      <rPr>
        <b/>
        <sz val="11"/>
        <color theme="1"/>
        <rFont val="Calibri"/>
        <family val="2"/>
        <scheme val="minor"/>
      </rPr>
      <t xml:space="preserve"> infection status</t>
    </r>
  </si>
  <si>
    <t>Prevalence (%) of patients attending gastroenterology clinics in 2015-2019 who have intestinal metaplasia</t>
  </si>
  <si>
    <t>Age-adjusted overall</t>
  </si>
  <si>
    <r>
      <t xml:space="preserve">IM prevalence (%) 2015-2019 among </t>
    </r>
    <r>
      <rPr>
        <b/>
        <i/>
        <sz val="11"/>
        <rFont val="Calibri"/>
        <family val="2"/>
        <scheme val="minor"/>
      </rPr>
      <t>H. pylori</t>
    </r>
    <r>
      <rPr>
        <b/>
        <sz val="11"/>
        <rFont val="Calibri"/>
        <family val="2"/>
        <scheme val="minor"/>
      </rPr>
      <t>-positive individuals</t>
    </r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</si>
  <si>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per 100,000 in 2030-2034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</si>
  <si>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per 100,000 in 2015-2019 </t>
    </r>
    <r>
      <rPr>
        <b/>
        <u/>
        <sz val="11"/>
        <color theme="1"/>
        <rFont val="Calibri"/>
        <family val="2"/>
        <scheme val="minor"/>
      </rPr>
      <t>without intervention</t>
    </r>
  </si>
  <si>
    <t>Non-cardia adenocarcinoma incidence rate among those with IM without intervention in 2015-2019</t>
  </si>
  <si>
    <r>
      <t xml:space="preserve">Mortality rate among those with IM  in 2015-2019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</si>
  <si>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>Authors: John D. Murphy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, Minkyo Song</t>
    </r>
    <r>
      <rPr>
        <i/>
        <vertAlign val="superscript"/>
        <sz val="12"/>
        <color theme="1"/>
        <rFont val="Times New Roman"/>
        <family val="1"/>
      </rPr>
      <t>1,2</t>
    </r>
    <r>
      <rPr>
        <i/>
        <sz val="12"/>
        <color theme="1"/>
        <rFont val="Times New Roman"/>
        <family val="1"/>
      </rPr>
      <t>, Robert M. Genta</t>
    </r>
    <r>
      <rPr>
        <i/>
        <vertAlign val="superscript"/>
        <sz val="12"/>
        <color theme="1"/>
        <rFont val="Times New Roman"/>
        <family val="1"/>
      </rPr>
      <t>3,4</t>
    </r>
    <r>
      <rPr>
        <i/>
        <sz val="12"/>
        <color theme="1"/>
        <rFont val="Times New Roman"/>
        <family val="1"/>
      </rPr>
      <t>, Christian C. Abnet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, Mitchell Gail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*, M. Constanza Camargo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*</t>
    </r>
  </si>
  <si>
    <r>
      <t xml:space="preserve">IM = Intestinal metaplasia
LIM = Low-risk intestinal metaplasia
HIM = High-risk intestinal metaplasia
</t>
    </r>
    <r>
      <rPr>
        <i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- = </t>
    </r>
    <r>
      <rPr>
        <i/>
        <sz val="11"/>
        <color theme="1"/>
        <rFont val="Calibri"/>
        <family val="2"/>
        <scheme val="minor"/>
      </rPr>
      <t>Helicobacter pylori</t>
    </r>
    <r>
      <rPr>
        <sz val="11"/>
        <color theme="1"/>
        <rFont val="Calibri"/>
        <family val="2"/>
        <scheme val="minor"/>
      </rPr>
      <t xml:space="preserve"> seronegativity
</t>
    </r>
    <r>
      <rPr>
        <i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+ = </t>
    </r>
    <r>
      <rPr>
        <i/>
        <sz val="11"/>
        <color theme="1"/>
        <rFont val="Calibri"/>
        <family val="2"/>
        <scheme val="minor"/>
      </rPr>
      <t>Helicobacter pylori</t>
    </r>
    <r>
      <rPr>
        <sz val="11"/>
        <color theme="1"/>
        <rFont val="Calibri"/>
        <family val="2"/>
        <scheme val="minor"/>
      </rPr>
      <t xml:space="preserve"> seropositivity
All rows sum to 1.
IM prevalence estimates from Hispanics were used for non-Hispanic White Americans and non-Hispanic Black Americans due to small numbers of individuals from those racial/ethnic groups in this data set.</t>
    </r>
  </si>
  <si>
    <t>Incidence of cardia adenocarcinoma for 2015-2019</t>
  </si>
  <si>
    <t>Percentage of Gastric Cancers Associated with Intestinal Metaplasia</t>
  </si>
  <si>
    <t>Prevalence (%) of patients attending gastroenterology clinics in 2015-2019 who have intestinal metaplasia and are histologically positive for Helicobacter pylori infection</t>
  </si>
  <si>
    <t>A. Incidence (SEER 22)</t>
  </si>
  <si>
    <t>B. Incidence-based Mortality (SEER 22 excluding MA and IL)</t>
  </si>
  <si>
    <t>C. Mortality (Total United States population)</t>
  </si>
  <si>
    <t>NordPred Projections based on SEER*Stat Data on Total Gastric Cancer Incidence and Mortality from 2000 to 2034 Stratified by Race/Ethnicity and Age Group</t>
  </si>
  <si>
    <r>
      <t xml:space="preserve">Proportions of Individuals with Low- and High-Risk Intestinal Metaplasia by </t>
    </r>
    <r>
      <rPr>
        <i/>
        <sz val="11"/>
        <color theme="1"/>
        <rFont val="Times New Roman"/>
        <family val="1"/>
      </rPr>
      <t>Helicobacter pylori</t>
    </r>
    <r>
      <rPr>
        <sz val="11"/>
        <color theme="1"/>
        <rFont val="Times New Roman"/>
        <family val="1"/>
      </rPr>
      <t xml:space="preserve"> Infection Status</t>
    </r>
  </si>
  <si>
    <t>B. Incidence-based Mortality</t>
  </si>
  <si>
    <t>A.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</si>
</sst>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rgb="FF333333"/>
      <name val="Times New Roman"/>
      <family val="1"/>
    </font>
    <font>
      <sz val="12"/>
      <color rgb="FF333333"/>
      <name val="Times New Roman"/>
      <family val="1"/>
    </font>
    <font>
      <vertAlign val="superscript"/>
      <sz val="12"/>
      <color rgb="FF212121"/>
      <name val="Times New Roman"/>
      <family val="1"/>
    </font>
    <font>
      <sz val="12"/>
      <color rgb="FF212121"/>
      <name val="Times New Roman"/>
      <family val="1"/>
    </font>
    <font>
      <sz val="12"/>
      <color rgb="FF2F5496"/>
      <name val="Times New Roman"/>
      <family val="1"/>
    </font>
    <font>
      <sz val="12"/>
      <color rgb="FF000000"/>
      <name val="Times New Roman"/>
      <family val="1"/>
    </font>
    <font>
      <u/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b/>
      <i/>
      <sz val="11"/>
      <name val="Calibri"/>
      <family val="2"/>
      <scheme val="minor"/>
    </font>
    <font>
      <i/>
      <vertAlign val="superscript"/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181FF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0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133">
    <xf numFmtId="0" fontId="0" fillId="0" borderId="0" xfId="0"/>
    <xf numFmtId="17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5" xfId="0" applyBorder="1"/>
    <xf numFmtId="2" fontId="5" fillId="0" borderId="0" xfId="0" applyNumberFormat="1" applyFont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2" fontId="5" fillId="0" borderId="9" xfId="2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2" fontId="5" fillId="0" borderId="5" xfId="2" applyNumberFormat="1" applyFont="1" applyFill="1" applyBorder="1" applyAlignment="1">
      <alignment horizontal="center" vertical="center"/>
    </xf>
    <xf numFmtId="2" fontId="5" fillId="0" borderId="10" xfId="2" applyNumberFormat="1" applyFont="1" applyFill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5" fillId="0" borderId="11" xfId="2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9" fillId="0" borderId="0" xfId="0" applyFont="1"/>
    <xf numFmtId="0" fontId="11" fillId="0" borderId="12" xfId="0" applyFont="1" applyBorder="1"/>
    <xf numFmtId="0" fontId="12" fillId="0" borderId="12" xfId="0" applyFont="1" applyBorder="1"/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/>
    <xf numFmtId="0" fontId="15" fillId="0" borderId="1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0" fillId="0" borderId="12" xfId="0" applyFont="1" applyBorder="1"/>
    <xf numFmtId="0" fontId="21" fillId="0" borderId="12" xfId="0" applyFont="1" applyBorder="1"/>
    <xf numFmtId="0" fontId="22" fillId="0" borderId="12" xfId="3" applyFont="1" applyBorder="1" applyAlignment="1">
      <alignment horizontal="left" vertical="center" indent="2"/>
    </xf>
    <xf numFmtId="2" fontId="5" fillId="0" borderId="9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65" fontId="5" fillId="0" borderId="0" xfId="4" applyNumberFormat="1" applyFont="1" applyAlignment="1">
      <alignment horizontal="center"/>
    </xf>
    <xf numFmtId="165" fontId="4" fillId="0" borderId="5" xfId="4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wrapText="1"/>
    </xf>
    <xf numFmtId="17" fontId="0" fillId="0" borderId="0" xfId="0" applyNumberFormat="1"/>
    <xf numFmtId="10" fontId="31" fillId="0" borderId="0" xfId="4" applyNumberFormat="1" applyFont="1" applyFill="1" applyAlignment="1">
      <alignment horizontal="center" vertical="center"/>
    </xf>
    <xf numFmtId="10" fontId="31" fillId="0" borderId="0" xfId="4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10" fontId="0" fillId="0" borderId="22" xfId="0" applyNumberFormat="1" applyBorder="1" applyAlignment="1">
      <alignment horizontal="center" vertical="center"/>
    </xf>
    <xf numFmtId="0" fontId="0" fillId="0" borderId="24" xfId="0" applyBorder="1"/>
    <xf numFmtId="2" fontId="0" fillId="0" borderId="22" xfId="0" applyNumberFormat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9" fontId="1" fillId="5" borderId="27" xfId="4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 wrapText="1"/>
    </xf>
    <xf numFmtId="9" fontId="1" fillId="6" borderId="27" xfId="4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2" fontId="0" fillId="7" borderId="18" xfId="0" applyNumberFormat="1" applyFill="1" applyBorder="1" applyAlignment="1">
      <alignment horizontal="center" vertical="center"/>
    </xf>
    <xf numFmtId="10" fontId="31" fillId="7" borderId="18" xfId="4" applyNumberFormat="1" applyFon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/>
    </xf>
    <xf numFmtId="2" fontId="0" fillId="7" borderId="23" xfId="0" applyNumberFormat="1" applyFill="1" applyBorder="1" applyAlignment="1">
      <alignment horizontal="center" vertical="center"/>
    </xf>
    <xf numFmtId="10" fontId="0" fillId="7" borderId="23" xfId="0" applyNumberFormat="1" applyFill="1" applyBorder="1" applyAlignment="1">
      <alignment horizontal="center" vertical="center"/>
    </xf>
    <xf numFmtId="10" fontId="0" fillId="7" borderId="19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29" fillId="7" borderId="18" xfId="0" applyFont="1" applyFill="1" applyBorder="1" applyAlignment="1">
      <alignment vertical="center" wrapText="1"/>
    </xf>
    <xf numFmtId="0" fontId="0" fillId="2" borderId="5" xfId="0" applyFill="1" applyBorder="1"/>
    <xf numFmtId="0" fontId="1" fillId="0" borderId="14" xfId="0" applyFont="1" applyBorder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9" fontId="0" fillId="0" borderId="0" xfId="4" applyFont="1" applyBorder="1" applyAlignment="1">
      <alignment horizontal="center" vertical="center"/>
    </xf>
    <xf numFmtId="9" fontId="0" fillId="7" borderId="18" xfId="4" applyFont="1" applyFill="1" applyBorder="1" applyAlignment="1">
      <alignment horizontal="center" vertical="center"/>
    </xf>
    <xf numFmtId="0" fontId="8" fillId="4" borderId="0" xfId="2" applyAlignment="1">
      <alignment horizontal="center" vertical="center" wrapText="1"/>
    </xf>
    <xf numFmtId="9" fontId="28" fillId="0" borderId="0" xfId="4" applyFont="1" applyBorder="1" applyAlignment="1">
      <alignment horizontal="center" vertical="center"/>
    </xf>
    <xf numFmtId="2" fontId="0" fillId="0" borderId="0" xfId="0" applyNumberFormat="1"/>
    <xf numFmtId="0" fontId="1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9" fillId="0" borderId="14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29" fillId="0" borderId="1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</cellXfs>
  <cellStyles count="5">
    <cellStyle name="Bad" xfId="2" builtinId="27"/>
    <cellStyle name="Good" xfId="1" builtinId="26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CCCCFF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43E8384E-1096-45B7-B4C1-D85B34F6132D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4" dT="2023-10-27T04:31:23.05" personId="{43E8384E-1096-45B7-B4C1-D85B34F6132D}" id="{A3997EF4-99BD-4ADC-96D5-911B60D7D82E}">
    <text>Note the attributable fractions for this overall group have been copied from the Non-Hispanic White group.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B201-6BF9-44C0-B647-D9DF49804E5C}">
  <dimension ref="B4:C21"/>
  <sheetViews>
    <sheetView tabSelected="1" workbookViewId="0"/>
  </sheetViews>
  <sheetFormatPr defaultColWidth="8.7265625" defaultRowHeight="14" x14ac:dyDescent="0.3"/>
  <cols>
    <col min="1" max="1" width="8.7265625" style="34"/>
    <col min="2" max="2" width="25.26953125" style="34" customWidth="1"/>
    <col min="3" max="3" width="24.1796875" style="34" bestFit="1" customWidth="1"/>
    <col min="4" max="16384" width="8.7265625" style="34"/>
  </cols>
  <sheetData>
    <row r="4" spans="2:3" ht="20.5" x14ac:dyDescent="0.45">
      <c r="B4" s="33" t="s">
        <v>0</v>
      </c>
    </row>
    <row r="5" spans="2:3" ht="18.5" x14ac:dyDescent="0.3">
      <c r="B5" s="35" t="s">
        <v>97</v>
      </c>
    </row>
    <row r="6" spans="2:3" x14ac:dyDescent="0.3">
      <c r="B6" s="36"/>
    </row>
    <row r="7" spans="2:3" ht="18.5" x14ac:dyDescent="0.3">
      <c r="B7" s="37" t="s">
        <v>1</v>
      </c>
    </row>
    <row r="8" spans="2:3" ht="18.5" x14ac:dyDescent="0.3">
      <c r="B8" s="37" t="s">
        <v>2</v>
      </c>
    </row>
    <row r="9" spans="2:3" ht="18.5" x14ac:dyDescent="0.3">
      <c r="B9" s="38" t="s">
        <v>3</v>
      </c>
    </row>
    <row r="10" spans="2:3" ht="18.5" x14ac:dyDescent="0.3">
      <c r="B10" s="38" t="s">
        <v>4</v>
      </c>
    </row>
    <row r="11" spans="2:3" ht="15.5" x14ac:dyDescent="0.3">
      <c r="B11" s="39"/>
    </row>
    <row r="12" spans="2:3" ht="15.5" x14ac:dyDescent="0.35">
      <c r="B12" s="40" t="s">
        <v>5</v>
      </c>
    </row>
    <row r="13" spans="2:3" ht="15.5" x14ac:dyDescent="0.35">
      <c r="B13" s="40"/>
    </row>
    <row r="14" spans="2:3" ht="18" x14ac:dyDescent="0.4">
      <c r="B14" s="41" t="s">
        <v>6</v>
      </c>
    </row>
    <row r="15" spans="2:3" x14ac:dyDescent="0.3">
      <c r="B15" s="42" t="s">
        <v>7</v>
      </c>
      <c r="C15" s="34" t="s">
        <v>106</v>
      </c>
    </row>
    <row r="16" spans="2:3" x14ac:dyDescent="0.3">
      <c r="B16" s="42" t="s">
        <v>8</v>
      </c>
      <c r="C16" s="34" t="s">
        <v>105</v>
      </c>
    </row>
    <row r="17" spans="2:3" x14ac:dyDescent="0.3">
      <c r="B17" s="42" t="s">
        <v>9</v>
      </c>
      <c r="C17" s="34" t="s">
        <v>10</v>
      </c>
    </row>
    <row r="18" spans="2:3" x14ac:dyDescent="0.3">
      <c r="B18" s="42" t="s">
        <v>11</v>
      </c>
      <c r="C18" s="34" t="s">
        <v>10</v>
      </c>
    </row>
    <row r="19" spans="2:3" x14ac:dyDescent="0.3">
      <c r="B19" s="42"/>
    </row>
    <row r="20" spans="2:3" x14ac:dyDescent="0.3">
      <c r="B20" s="42"/>
    </row>
    <row r="21" spans="2:3" x14ac:dyDescent="0.3">
      <c r="B21" s="42"/>
    </row>
  </sheetData>
  <hyperlinks>
    <hyperlink ref="B15" location="'Sup Table 1'!A1" display="Supplementary Table 1." xr:uid="{83F24177-07E5-4461-BB57-4186FBB0E643}"/>
    <hyperlink ref="B16" location="'Sup Table 2'!A1" display="Supplementary Table 2." xr:uid="{DE521FEB-F92B-4F22-983B-64875C363BA5}"/>
    <hyperlink ref="B17" location="'Sup Table 3'!A1" display="Supplemental Table 3." xr:uid="{80A0F7B2-50D8-48EF-93CC-497335697068}"/>
    <hyperlink ref="B18" location="'Sup Table 4'!A1" display="Supplementary Table 4" xr:uid="{D967DD7D-8BD0-44FE-9D25-637B0EF230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F137-19F7-4A35-9E42-0B4B7AF9A6C4}">
  <dimension ref="A1:H76"/>
  <sheetViews>
    <sheetView zoomScaleNormal="100" workbookViewId="0"/>
  </sheetViews>
  <sheetFormatPr defaultRowHeight="14.5" x14ac:dyDescent="0.35"/>
  <cols>
    <col min="1" max="1" width="25.453125" bestFit="1" customWidth="1"/>
    <col min="2" max="2" width="6.7265625" bestFit="1" customWidth="1"/>
    <col min="3" max="3" width="14.54296875" style="6" customWidth="1"/>
    <col min="4" max="4" width="22.26953125" style="6" customWidth="1"/>
    <col min="5" max="5" width="13.26953125" bestFit="1" customWidth="1"/>
    <col min="6" max="6" width="10.54296875" bestFit="1" customWidth="1"/>
    <col min="7" max="7" width="12.453125" customWidth="1"/>
    <col min="8" max="8" width="20.1796875" bestFit="1" customWidth="1"/>
  </cols>
  <sheetData>
    <row r="1" spans="1:8" x14ac:dyDescent="0.35">
      <c r="A1" s="7" t="s">
        <v>89</v>
      </c>
    </row>
    <row r="2" spans="1:8" x14ac:dyDescent="0.35">
      <c r="E2" s="104" t="s">
        <v>13</v>
      </c>
      <c r="F2" s="104"/>
      <c r="G2" s="104"/>
      <c r="H2" s="104"/>
    </row>
    <row r="3" spans="1:8" ht="43.5" x14ac:dyDescent="0.35">
      <c r="A3" s="8" t="s">
        <v>14</v>
      </c>
      <c r="B3" s="8" t="s">
        <v>15</v>
      </c>
      <c r="C3" s="9" t="s">
        <v>16</v>
      </c>
      <c r="D3" s="9" t="s">
        <v>92</v>
      </c>
      <c r="E3" s="10" t="s">
        <v>17</v>
      </c>
      <c r="F3" s="10" t="s">
        <v>18</v>
      </c>
      <c r="G3" s="10" t="s">
        <v>19</v>
      </c>
      <c r="H3" s="10" t="s">
        <v>20</v>
      </c>
    </row>
    <row r="4" spans="1:8" x14ac:dyDescent="0.35">
      <c r="A4" s="102" t="s">
        <v>21</v>
      </c>
      <c r="B4" s="1" t="s">
        <v>22</v>
      </c>
      <c r="C4" s="46">
        <v>3.4000000000000002E-2</v>
      </c>
      <c r="D4" s="46">
        <v>3.8999999999999998E-3</v>
      </c>
      <c r="E4" s="2">
        <v>0.7</v>
      </c>
      <c r="F4" s="2">
        <v>0.2</v>
      </c>
      <c r="G4" s="2">
        <v>0.05</v>
      </c>
      <c r="H4" s="2">
        <v>0.05</v>
      </c>
    </row>
    <row r="5" spans="1:8" x14ac:dyDescent="0.35">
      <c r="A5" s="102"/>
      <c r="B5" s="3" t="s">
        <v>23</v>
      </c>
      <c r="C5" s="46">
        <v>4.9000000000000002E-2</v>
      </c>
      <c r="D5" s="46">
        <v>7.4999999999999997E-3</v>
      </c>
      <c r="E5" s="2">
        <v>0.7</v>
      </c>
      <c r="F5" s="2">
        <v>0.2</v>
      </c>
      <c r="G5" s="2">
        <v>0.05</v>
      </c>
      <c r="H5" s="2">
        <v>0.05</v>
      </c>
    </row>
    <row r="6" spans="1:8" x14ac:dyDescent="0.35">
      <c r="A6" s="102"/>
      <c r="B6" s="3" t="s">
        <v>24</v>
      </c>
      <c r="C6" s="46">
        <v>6.2E-2</v>
      </c>
      <c r="D6" s="46">
        <v>9.7999999999999997E-3</v>
      </c>
      <c r="E6" s="2">
        <v>0.6</v>
      </c>
      <c r="F6" s="2">
        <v>0.3</v>
      </c>
      <c r="G6" s="2">
        <v>0.05</v>
      </c>
      <c r="H6" s="2">
        <v>0.05</v>
      </c>
    </row>
    <row r="7" spans="1:8" x14ac:dyDescent="0.35">
      <c r="A7" s="102"/>
      <c r="B7" s="3" t="s">
        <v>25</v>
      </c>
      <c r="C7" s="46">
        <v>6.9000000000000006E-2</v>
      </c>
      <c r="D7" s="46">
        <v>1.1900000000000001E-2</v>
      </c>
      <c r="E7" s="2">
        <v>0.6</v>
      </c>
      <c r="F7" s="2">
        <v>0.3</v>
      </c>
      <c r="G7" s="2">
        <v>0.05</v>
      </c>
      <c r="H7" s="2">
        <v>0.05</v>
      </c>
    </row>
    <row r="8" spans="1:8" x14ac:dyDescent="0.35">
      <c r="A8" s="102"/>
      <c r="B8" s="3" t="s">
        <v>26</v>
      </c>
      <c r="C8" s="46">
        <v>0.08</v>
      </c>
      <c r="D8" s="46">
        <v>1.3100000000000001E-2</v>
      </c>
      <c r="E8" s="2">
        <v>0.5</v>
      </c>
      <c r="F8" s="2">
        <v>0.2</v>
      </c>
      <c r="G8" s="2">
        <v>0.15</v>
      </c>
      <c r="H8" s="2">
        <v>0.15</v>
      </c>
    </row>
    <row r="9" spans="1:8" x14ac:dyDescent="0.35">
      <c r="A9" s="102"/>
      <c r="B9" s="3" t="s">
        <v>27</v>
      </c>
      <c r="C9" s="46">
        <v>8.5999999999999993E-2</v>
      </c>
      <c r="D9" s="46">
        <v>1.32E-2</v>
      </c>
      <c r="E9" s="2">
        <v>0.4</v>
      </c>
      <c r="F9" s="2">
        <v>0.2</v>
      </c>
      <c r="G9" s="2">
        <v>0.2</v>
      </c>
      <c r="H9" s="2">
        <v>0.2</v>
      </c>
    </row>
    <row r="10" spans="1:8" x14ac:dyDescent="0.35">
      <c r="A10" s="102"/>
      <c r="B10" s="3" t="s">
        <v>28</v>
      </c>
      <c r="C10" s="46">
        <v>9.4E-2</v>
      </c>
      <c r="D10" s="46">
        <v>1.4500000000000001E-2</v>
      </c>
      <c r="E10" s="2">
        <v>0.3</v>
      </c>
      <c r="F10" s="2">
        <v>0.3</v>
      </c>
      <c r="G10" s="2">
        <v>0.2</v>
      </c>
      <c r="H10" s="2">
        <v>0.2</v>
      </c>
    </row>
    <row r="11" spans="1:8" x14ac:dyDescent="0.35">
      <c r="A11" s="102"/>
      <c r="B11" s="3" t="s">
        <v>29</v>
      </c>
      <c r="C11" s="46">
        <v>0.104</v>
      </c>
      <c r="D11" s="46">
        <v>1.4200000000000001E-2</v>
      </c>
      <c r="E11" s="2">
        <v>0.15</v>
      </c>
      <c r="F11" s="2">
        <v>0.25</v>
      </c>
      <c r="G11" s="2">
        <v>0.4</v>
      </c>
      <c r="H11" s="2">
        <v>0.2</v>
      </c>
    </row>
    <row r="12" spans="1:8" x14ac:dyDescent="0.35">
      <c r="A12" s="102"/>
      <c r="B12" s="3" t="s">
        <v>30</v>
      </c>
      <c r="C12" s="46">
        <v>0.11600000000000001</v>
      </c>
      <c r="D12" s="46">
        <v>1.4500000000000001E-2</v>
      </c>
      <c r="E12" s="2">
        <v>0.15</v>
      </c>
      <c r="F12" s="2">
        <v>0.25</v>
      </c>
      <c r="G12" s="2">
        <v>0.4</v>
      </c>
      <c r="H12" s="2">
        <v>0.2</v>
      </c>
    </row>
    <row r="13" spans="1:8" x14ac:dyDescent="0.35">
      <c r="A13" s="102"/>
      <c r="B13" s="3" t="s">
        <v>31</v>
      </c>
      <c r="C13" s="46">
        <v>0.13100000000000001</v>
      </c>
      <c r="D13" s="46">
        <v>1.7299999999999999E-2</v>
      </c>
      <c r="E13" s="2">
        <v>0.05</v>
      </c>
      <c r="F13" s="2">
        <v>0.15</v>
      </c>
      <c r="G13" s="2">
        <v>0.5</v>
      </c>
      <c r="H13" s="2">
        <v>0.3</v>
      </c>
    </row>
    <row r="14" spans="1:8" x14ac:dyDescent="0.35">
      <c r="A14" s="102"/>
      <c r="B14" s="3" t="s">
        <v>32</v>
      </c>
      <c r="C14" s="46">
        <v>0.14699999999999999</v>
      </c>
      <c r="D14" s="46">
        <v>1.72E-2</v>
      </c>
      <c r="E14" s="2">
        <v>0.05</v>
      </c>
      <c r="F14" s="2">
        <v>0.15</v>
      </c>
      <c r="G14" s="2">
        <v>0.5</v>
      </c>
      <c r="H14" s="2">
        <v>0.3</v>
      </c>
    </row>
    <row r="15" spans="1:8" x14ac:dyDescent="0.35">
      <c r="A15" s="103"/>
      <c r="B15" s="4" t="s">
        <v>33</v>
      </c>
      <c r="C15" s="47">
        <v>7.8E-2</v>
      </c>
      <c r="D15" s="47">
        <v>1.14E-2</v>
      </c>
      <c r="E15" s="5"/>
      <c r="F15" s="5"/>
      <c r="G15" s="5"/>
      <c r="H15" s="5"/>
    </row>
    <row r="16" spans="1:8" x14ac:dyDescent="0.35">
      <c r="A16" s="101" t="s">
        <v>34</v>
      </c>
      <c r="B16" s="1" t="s">
        <v>22</v>
      </c>
      <c r="C16" s="46">
        <v>3.9E-2</v>
      </c>
      <c r="D16" s="46">
        <v>0.01</v>
      </c>
      <c r="E16" s="2">
        <v>0.6</v>
      </c>
      <c r="F16" s="2">
        <v>0.2</v>
      </c>
      <c r="G16" s="2">
        <v>0.1</v>
      </c>
      <c r="H16" s="2">
        <v>0.1</v>
      </c>
    </row>
    <row r="17" spans="1:8" x14ac:dyDescent="0.35">
      <c r="A17" s="102"/>
      <c r="B17" s="3" t="s">
        <v>23</v>
      </c>
      <c r="C17" s="46">
        <v>6.7000000000000004E-2</v>
      </c>
      <c r="D17" s="46">
        <v>1.8100000000000002E-2</v>
      </c>
      <c r="E17" s="2">
        <v>0.6</v>
      </c>
      <c r="F17" s="2">
        <v>0.2</v>
      </c>
      <c r="G17" s="2">
        <v>0.1</v>
      </c>
      <c r="H17" s="2">
        <v>0.1</v>
      </c>
    </row>
    <row r="18" spans="1:8" x14ac:dyDescent="0.35">
      <c r="A18" s="102"/>
      <c r="B18" s="3" t="s">
        <v>24</v>
      </c>
      <c r="C18" s="46">
        <v>8.2000000000000003E-2</v>
      </c>
      <c r="D18" s="46">
        <v>2.0299999999999999E-2</v>
      </c>
      <c r="E18" s="2">
        <v>0.5</v>
      </c>
      <c r="F18" s="2">
        <v>0.3</v>
      </c>
      <c r="G18" s="2">
        <v>0.1</v>
      </c>
      <c r="H18" s="2">
        <v>0.1</v>
      </c>
    </row>
    <row r="19" spans="1:8" x14ac:dyDescent="0.35">
      <c r="A19" s="102"/>
      <c r="B19" s="3" t="s">
        <v>25</v>
      </c>
      <c r="C19" s="46">
        <v>9.9000000000000005E-2</v>
      </c>
      <c r="D19" s="46">
        <v>2.7E-2</v>
      </c>
      <c r="E19" s="2">
        <v>0.5</v>
      </c>
      <c r="F19" s="2">
        <v>0.3</v>
      </c>
      <c r="G19" s="2">
        <v>0.1</v>
      </c>
      <c r="H19" s="2">
        <v>0.1</v>
      </c>
    </row>
    <row r="20" spans="1:8" x14ac:dyDescent="0.35">
      <c r="A20" s="102"/>
      <c r="B20" s="3" t="s">
        <v>26</v>
      </c>
      <c r="C20" s="46">
        <v>0.115</v>
      </c>
      <c r="D20" s="46">
        <v>3.0499999999999999E-2</v>
      </c>
      <c r="E20" s="2">
        <v>0.4</v>
      </c>
      <c r="F20" s="2">
        <v>0.3</v>
      </c>
      <c r="G20" s="2">
        <v>0.15</v>
      </c>
      <c r="H20" s="2">
        <v>0.15</v>
      </c>
    </row>
    <row r="21" spans="1:8" x14ac:dyDescent="0.35">
      <c r="A21" s="102"/>
      <c r="B21" s="3" t="s">
        <v>27</v>
      </c>
      <c r="C21" s="46">
        <v>0.14399999999999999</v>
      </c>
      <c r="D21" s="46">
        <v>3.3500000000000002E-2</v>
      </c>
      <c r="E21" s="2">
        <v>0.4</v>
      </c>
      <c r="F21" s="2">
        <v>0.3</v>
      </c>
      <c r="G21" s="2">
        <v>0.15</v>
      </c>
      <c r="H21" s="2">
        <v>0.15</v>
      </c>
    </row>
    <row r="22" spans="1:8" x14ac:dyDescent="0.35">
      <c r="A22" s="102"/>
      <c r="B22" s="3" t="s">
        <v>28</v>
      </c>
      <c r="C22" s="46">
        <v>0.17199999999999999</v>
      </c>
      <c r="D22" s="46">
        <v>3.6999999999999998E-2</v>
      </c>
      <c r="E22" s="2">
        <v>0.3</v>
      </c>
      <c r="F22" s="2">
        <v>0.3</v>
      </c>
      <c r="G22" s="2">
        <v>0.2</v>
      </c>
      <c r="H22" s="2">
        <v>0.2</v>
      </c>
    </row>
    <row r="23" spans="1:8" x14ac:dyDescent="0.35">
      <c r="A23" s="102"/>
      <c r="B23" s="3" t="s">
        <v>29</v>
      </c>
      <c r="C23" s="46">
        <v>0.192</v>
      </c>
      <c r="D23" s="46">
        <v>3.7699999999999997E-2</v>
      </c>
      <c r="E23" s="2">
        <v>0.15</v>
      </c>
      <c r="F23" s="2">
        <v>0.25</v>
      </c>
      <c r="G23" s="2">
        <v>0.3</v>
      </c>
      <c r="H23" s="2">
        <v>0.3</v>
      </c>
    </row>
    <row r="24" spans="1:8" x14ac:dyDescent="0.35">
      <c r="A24" s="102"/>
      <c r="B24" s="3" t="s">
        <v>30</v>
      </c>
      <c r="C24" s="46">
        <v>0.218</v>
      </c>
      <c r="D24" s="46">
        <v>3.9899999999999998E-2</v>
      </c>
      <c r="E24" s="2">
        <v>0.15</v>
      </c>
      <c r="F24" s="2">
        <v>0.25</v>
      </c>
      <c r="G24" s="2">
        <v>0.3</v>
      </c>
      <c r="H24" s="2">
        <v>0.3</v>
      </c>
    </row>
    <row r="25" spans="1:8" x14ac:dyDescent="0.35">
      <c r="A25" s="102"/>
      <c r="B25" s="3" t="s">
        <v>31</v>
      </c>
      <c r="C25" s="46">
        <v>0.245</v>
      </c>
      <c r="D25" s="46">
        <v>3.6999999999999998E-2</v>
      </c>
      <c r="E25" s="2">
        <v>0.05</v>
      </c>
      <c r="F25" s="2">
        <v>0.15</v>
      </c>
      <c r="G25" s="2">
        <v>0.4</v>
      </c>
      <c r="H25" s="2">
        <v>0.4</v>
      </c>
    </row>
    <row r="26" spans="1:8" x14ac:dyDescent="0.35">
      <c r="A26" s="102"/>
      <c r="B26" s="3" t="s">
        <v>32</v>
      </c>
      <c r="C26" s="46">
        <v>0.27</v>
      </c>
      <c r="D26" s="46">
        <v>3.9199999999999999E-2</v>
      </c>
      <c r="E26" s="2">
        <v>0.05</v>
      </c>
      <c r="F26" s="2">
        <v>0.15</v>
      </c>
      <c r="G26" s="2">
        <v>0.4</v>
      </c>
      <c r="H26" s="2">
        <v>0.4</v>
      </c>
    </row>
    <row r="27" spans="1:8" x14ac:dyDescent="0.35">
      <c r="A27" s="103"/>
      <c r="B27" s="4" t="s">
        <v>35</v>
      </c>
      <c r="C27" s="47">
        <v>0.11600000000000001</v>
      </c>
      <c r="D27" s="47">
        <v>2.64E-2</v>
      </c>
      <c r="E27" s="5"/>
      <c r="F27" s="5"/>
      <c r="G27" s="5"/>
      <c r="H27" s="5"/>
    </row>
    <row r="28" spans="1:8" x14ac:dyDescent="0.35">
      <c r="A28" s="105" t="s">
        <v>36</v>
      </c>
      <c r="B28" s="1" t="s">
        <v>22</v>
      </c>
      <c r="C28" s="46">
        <v>3.9E-2</v>
      </c>
      <c r="D28" s="46">
        <v>0.01</v>
      </c>
      <c r="E28" s="2">
        <v>0.6</v>
      </c>
      <c r="F28" s="2">
        <v>0.2</v>
      </c>
      <c r="G28" s="2">
        <v>0.1</v>
      </c>
      <c r="H28" s="2">
        <v>0.1</v>
      </c>
    </row>
    <row r="29" spans="1:8" x14ac:dyDescent="0.35">
      <c r="A29" s="106"/>
      <c r="B29" s="3" t="s">
        <v>23</v>
      </c>
      <c r="C29" s="46">
        <v>6.7000000000000004E-2</v>
      </c>
      <c r="D29" s="46">
        <v>1.8100000000000002E-2</v>
      </c>
      <c r="E29" s="2">
        <v>0.6</v>
      </c>
      <c r="F29" s="2">
        <v>0.2</v>
      </c>
      <c r="G29" s="2">
        <v>0.1</v>
      </c>
      <c r="H29" s="2">
        <v>0.1</v>
      </c>
    </row>
    <row r="30" spans="1:8" x14ac:dyDescent="0.35">
      <c r="A30" s="106"/>
      <c r="B30" s="3" t="s">
        <v>24</v>
      </c>
      <c r="C30" s="46">
        <v>8.2000000000000003E-2</v>
      </c>
      <c r="D30" s="46">
        <v>2.0299999999999999E-2</v>
      </c>
      <c r="E30" s="2">
        <v>0.5</v>
      </c>
      <c r="F30" s="2">
        <v>0.3</v>
      </c>
      <c r="G30" s="2">
        <v>0.1</v>
      </c>
      <c r="H30" s="2">
        <v>0.1</v>
      </c>
    </row>
    <row r="31" spans="1:8" x14ac:dyDescent="0.35">
      <c r="A31" s="106"/>
      <c r="B31" s="3" t="s">
        <v>25</v>
      </c>
      <c r="C31" s="46">
        <v>9.9000000000000005E-2</v>
      </c>
      <c r="D31" s="46">
        <v>2.7E-2</v>
      </c>
      <c r="E31" s="2">
        <v>0.5</v>
      </c>
      <c r="F31" s="2">
        <v>0.3</v>
      </c>
      <c r="G31" s="2">
        <v>0.1</v>
      </c>
      <c r="H31" s="2">
        <v>0.1</v>
      </c>
    </row>
    <row r="32" spans="1:8" x14ac:dyDescent="0.35">
      <c r="A32" s="106"/>
      <c r="B32" s="3" t="s">
        <v>26</v>
      </c>
      <c r="C32" s="46">
        <v>0.115</v>
      </c>
      <c r="D32" s="46">
        <v>3.0499999999999999E-2</v>
      </c>
      <c r="E32" s="2">
        <v>0.4</v>
      </c>
      <c r="F32" s="2">
        <v>0.3</v>
      </c>
      <c r="G32" s="2">
        <v>0.15</v>
      </c>
      <c r="H32" s="2">
        <v>0.15</v>
      </c>
    </row>
    <row r="33" spans="1:8" x14ac:dyDescent="0.35">
      <c r="A33" s="106"/>
      <c r="B33" s="3" t="s">
        <v>27</v>
      </c>
      <c r="C33" s="46">
        <v>0.14399999999999999</v>
      </c>
      <c r="D33" s="46">
        <v>3.3500000000000002E-2</v>
      </c>
      <c r="E33" s="2">
        <v>0.4</v>
      </c>
      <c r="F33" s="2">
        <v>0.3</v>
      </c>
      <c r="G33" s="2">
        <v>0.15</v>
      </c>
      <c r="H33" s="2">
        <v>0.15</v>
      </c>
    </row>
    <row r="34" spans="1:8" x14ac:dyDescent="0.35">
      <c r="A34" s="106"/>
      <c r="B34" s="3" t="s">
        <v>28</v>
      </c>
      <c r="C34" s="46">
        <v>0.17199999999999999</v>
      </c>
      <c r="D34" s="46">
        <v>3.6999999999999998E-2</v>
      </c>
      <c r="E34" s="2">
        <v>0.3</v>
      </c>
      <c r="F34" s="2">
        <v>0.3</v>
      </c>
      <c r="G34" s="2">
        <v>0.2</v>
      </c>
      <c r="H34" s="2">
        <v>0.2</v>
      </c>
    </row>
    <row r="35" spans="1:8" x14ac:dyDescent="0.35">
      <c r="A35" s="106"/>
      <c r="B35" s="3" t="s">
        <v>29</v>
      </c>
      <c r="C35" s="46">
        <v>0.192</v>
      </c>
      <c r="D35" s="46">
        <v>3.7699999999999997E-2</v>
      </c>
      <c r="E35" s="2">
        <v>0.15</v>
      </c>
      <c r="F35" s="2">
        <v>0.25</v>
      </c>
      <c r="G35" s="2">
        <v>0.3</v>
      </c>
      <c r="H35" s="2">
        <v>0.3</v>
      </c>
    </row>
    <row r="36" spans="1:8" x14ac:dyDescent="0.35">
      <c r="A36" s="106"/>
      <c r="B36" s="3" t="s">
        <v>30</v>
      </c>
      <c r="C36" s="46">
        <v>0.218</v>
      </c>
      <c r="D36" s="46">
        <v>3.9899999999999998E-2</v>
      </c>
      <c r="E36" s="2">
        <v>0.15</v>
      </c>
      <c r="F36" s="2">
        <v>0.25</v>
      </c>
      <c r="G36" s="2">
        <v>0.3</v>
      </c>
      <c r="H36" s="2">
        <v>0.3</v>
      </c>
    </row>
    <row r="37" spans="1:8" x14ac:dyDescent="0.35">
      <c r="A37" s="106"/>
      <c r="B37" s="3" t="s">
        <v>31</v>
      </c>
      <c r="C37" s="46">
        <v>0.245</v>
      </c>
      <c r="D37" s="46">
        <v>3.6999999999999998E-2</v>
      </c>
      <c r="E37" s="2">
        <v>0.05</v>
      </c>
      <c r="F37" s="2">
        <v>0.15</v>
      </c>
      <c r="G37" s="2">
        <v>0.4</v>
      </c>
      <c r="H37" s="2">
        <v>0.4</v>
      </c>
    </row>
    <row r="38" spans="1:8" x14ac:dyDescent="0.35">
      <c r="A38" s="106"/>
      <c r="B38" s="3" t="s">
        <v>32</v>
      </c>
      <c r="C38" s="46">
        <v>0.27</v>
      </c>
      <c r="D38" s="46">
        <v>3.9199999999999999E-2</v>
      </c>
      <c r="E38" s="2">
        <v>0.05</v>
      </c>
      <c r="F38" s="2">
        <v>0.15</v>
      </c>
      <c r="G38" s="2">
        <v>0.4</v>
      </c>
      <c r="H38" s="2">
        <v>0.4</v>
      </c>
    </row>
    <row r="39" spans="1:8" x14ac:dyDescent="0.35">
      <c r="A39" s="107"/>
      <c r="B39" s="4" t="s">
        <v>35</v>
      </c>
      <c r="C39" s="47">
        <v>0.11600000000000001</v>
      </c>
      <c r="D39" s="47">
        <v>2.64E-2</v>
      </c>
      <c r="E39" s="5"/>
      <c r="F39" s="5"/>
      <c r="G39" s="5"/>
      <c r="H39" s="5"/>
    </row>
    <row r="40" spans="1:8" x14ac:dyDescent="0.35">
      <c r="A40" s="108" t="s">
        <v>37</v>
      </c>
      <c r="B40" s="1" t="s">
        <v>22</v>
      </c>
      <c r="C40" s="46">
        <v>0.113</v>
      </c>
      <c r="D40" s="46">
        <v>2.7699999999999999E-2</v>
      </c>
      <c r="E40" s="2">
        <v>0.5</v>
      </c>
      <c r="F40" s="2">
        <v>0.3</v>
      </c>
      <c r="G40" s="2">
        <v>0.1</v>
      </c>
      <c r="H40" s="2">
        <v>0.1</v>
      </c>
    </row>
    <row r="41" spans="1:8" x14ac:dyDescent="0.35">
      <c r="A41" s="109"/>
      <c r="B41" s="3" t="s">
        <v>23</v>
      </c>
      <c r="C41" s="46">
        <v>0.19900000000000001</v>
      </c>
      <c r="D41" s="46">
        <v>4.7300000000000002E-2</v>
      </c>
      <c r="E41" s="2">
        <v>0.5</v>
      </c>
      <c r="F41" s="2">
        <v>0.3</v>
      </c>
      <c r="G41" s="2">
        <v>0.1</v>
      </c>
      <c r="H41" s="2">
        <v>0.1</v>
      </c>
    </row>
    <row r="42" spans="1:8" x14ac:dyDescent="0.35">
      <c r="A42" s="109"/>
      <c r="B42" s="3" t="s">
        <v>24</v>
      </c>
      <c r="C42" s="46">
        <v>0.245</v>
      </c>
      <c r="D42" s="46">
        <v>5.7700000000000001E-2</v>
      </c>
      <c r="E42" s="2">
        <v>0.4</v>
      </c>
      <c r="F42" s="2">
        <v>0.4</v>
      </c>
      <c r="G42" s="2">
        <v>0.1</v>
      </c>
      <c r="H42" s="2">
        <v>0.1</v>
      </c>
    </row>
    <row r="43" spans="1:8" x14ac:dyDescent="0.35">
      <c r="A43" s="109"/>
      <c r="B43" s="3" t="s">
        <v>25</v>
      </c>
      <c r="C43" s="46">
        <v>0.314</v>
      </c>
      <c r="D43" s="46">
        <v>6.6199999999999995E-2</v>
      </c>
      <c r="E43" s="2">
        <v>0.4</v>
      </c>
      <c r="F43" s="2">
        <v>0.4</v>
      </c>
      <c r="G43" s="2">
        <v>0.1</v>
      </c>
      <c r="H43" s="2">
        <v>0.1</v>
      </c>
    </row>
    <row r="44" spans="1:8" x14ac:dyDescent="0.35">
      <c r="A44" s="109"/>
      <c r="B44" s="3" t="s">
        <v>26</v>
      </c>
      <c r="C44" s="46">
        <v>0.40400000000000003</v>
      </c>
      <c r="D44" s="46">
        <v>7.0400000000000004E-2</v>
      </c>
      <c r="E44" s="2">
        <v>0.3</v>
      </c>
      <c r="F44" s="2">
        <v>0.3</v>
      </c>
      <c r="G44" s="2">
        <v>0.2</v>
      </c>
      <c r="H44" s="2">
        <v>0.2</v>
      </c>
    </row>
    <row r="45" spans="1:8" x14ac:dyDescent="0.35">
      <c r="A45" s="109"/>
      <c r="B45" s="3" t="s">
        <v>27</v>
      </c>
      <c r="C45" s="46">
        <v>0.434</v>
      </c>
      <c r="D45" s="46">
        <v>6.6299999999999998E-2</v>
      </c>
      <c r="E45" s="2">
        <v>0.3</v>
      </c>
      <c r="F45" s="2">
        <v>0.3</v>
      </c>
      <c r="G45" s="2">
        <v>0.2</v>
      </c>
      <c r="H45" s="2">
        <v>0.2</v>
      </c>
    </row>
    <row r="46" spans="1:8" x14ac:dyDescent="0.35">
      <c r="A46" s="109"/>
      <c r="B46" s="3" t="s">
        <v>28</v>
      </c>
      <c r="C46" s="46">
        <v>0.46300000000000002</v>
      </c>
      <c r="D46" s="46">
        <v>6.7900000000000002E-2</v>
      </c>
      <c r="E46" s="2">
        <v>0.2</v>
      </c>
      <c r="F46" s="2">
        <v>0.2</v>
      </c>
      <c r="G46" s="2">
        <v>0.3</v>
      </c>
      <c r="H46" s="2">
        <v>0.3</v>
      </c>
    </row>
    <row r="47" spans="1:8" x14ac:dyDescent="0.35">
      <c r="A47" s="109"/>
      <c r="B47" s="3" t="s">
        <v>29</v>
      </c>
      <c r="C47" s="46">
        <v>0.50800000000000001</v>
      </c>
      <c r="D47" s="46">
        <v>5.6099999999999997E-2</v>
      </c>
      <c r="E47" s="2">
        <v>0.15</v>
      </c>
      <c r="F47" s="2">
        <v>0.25</v>
      </c>
      <c r="G47" s="2">
        <v>0.3</v>
      </c>
      <c r="H47" s="2">
        <v>0.3</v>
      </c>
    </row>
    <row r="48" spans="1:8" x14ac:dyDescent="0.35">
      <c r="A48" s="109"/>
      <c r="B48" s="3" t="s">
        <v>30</v>
      </c>
      <c r="C48" s="46">
        <v>0.51300000000000001</v>
      </c>
      <c r="D48" s="46">
        <v>4.5199999999999997E-2</v>
      </c>
      <c r="E48" s="2">
        <v>0.15</v>
      </c>
      <c r="F48" s="2">
        <v>0.15</v>
      </c>
      <c r="G48" s="2">
        <v>0.35</v>
      </c>
      <c r="H48" s="2">
        <v>0.35</v>
      </c>
    </row>
    <row r="49" spans="1:8" x14ac:dyDescent="0.35">
      <c r="A49" s="109"/>
      <c r="B49" s="3" t="s">
        <v>31</v>
      </c>
      <c r="C49" s="46">
        <v>0.49099999999999999</v>
      </c>
      <c r="D49" s="46">
        <v>3.8699999999999998E-2</v>
      </c>
      <c r="E49" s="2">
        <v>0.05</v>
      </c>
      <c r="F49" s="2">
        <v>0.15</v>
      </c>
      <c r="G49" s="2">
        <v>0.4</v>
      </c>
      <c r="H49" s="2">
        <v>0.4</v>
      </c>
    </row>
    <row r="50" spans="1:8" x14ac:dyDescent="0.35">
      <c r="A50" s="109"/>
      <c r="B50" s="3" t="s">
        <v>32</v>
      </c>
      <c r="C50" s="46">
        <v>0.372</v>
      </c>
      <c r="D50" s="46">
        <v>5.4699999999999999E-2</v>
      </c>
      <c r="E50" s="2">
        <v>0.05</v>
      </c>
      <c r="F50" s="2">
        <v>0.15</v>
      </c>
      <c r="G50" s="2">
        <v>0.4</v>
      </c>
      <c r="H50" s="2">
        <v>0.4</v>
      </c>
    </row>
    <row r="51" spans="1:8" x14ac:dyDescent="0.35">
      <c r="A51" s="110"/>
      <c r="B51" s="4" t="s">
        <v>35</v>
      </c>
      <c r="C51" s="47">
        <v>0.36799999999999999</v>
      </c>
      <c r="D51" s="47">
        <v>5.79E-2</v>
      </c>
      <c r="E51" s="5"/>
      <c r="F51" s="5"/>
      <c r="G51" s="5"/>
      <c r="H51" s="5"/>
    </row>
    <row r="52" spans="1:8" x14ac:dyDescent="0.35">
      <c r="A52" s="101" t="s">
        <v>38</v>
      </c>
      <c r="B52" s="1" t="s">
        <v>22</v>
      </c>
      <c r="C52" s="46">
        <v>3.9E-2</v>
      </c>
      <c r="D52" s="46">
        <v>0.01</v>
      </c>
      <c r="E52" s="2">
        <v>0.6</v>
      </c>
      <c r="F52" s="2">
        <v>0.2</v>
      </c>
      <c r="G52" s="2">
        <v>0.1</v>
      </c>
      <c r="H52" s="2">
        <v>0.1</v>
      </c>
    </row>
    <row r="53" spans="1:8" x14ac:dyDescent="0.35">
      <c r="A53" s="102"/>
      <c r="B53" s="3" t="s">
        <v>23</v>
      </c>
      <c r="C53" s="46">
        <v>6.7000000000000004E-2</v>
      </c>
      <c r="D53" s="46">
        <v>1.8100000000000002E-2</v>
      </c>
      <c r="E53" s="2">
        <v>0.6</v>
      </c>
      <c r="F53" s="2">
        <v>0.2</v>
      </c>
      <c r="G53" s="2">
        <v>0.1</v>
      </c>
      <c r="H53" s="2">
        <v>0.1</v>
      </c>
    </row>
    <row r="54" spans="1:8" x14ac:dyDescent="0.35">
      <c r="A54" s="102"/>
      <c r="B54" s="3" t="s">
        <v>24</v>
      </c>
      <c r="C54" s="46">
        <v>8.2000000000000003E-2</v>
      </c>
      <c r="D54" s="46">
        <v>2.0299999999999999E-2</v>
      </c>
      <c r="E54" s="2">
        <v>0.5</v>
      </c>
      <c r="F54" s="2">
        <v>0.3</v>
      </c>
      <c r="G54" s="2">
        <v>0.1</v>
      </c>
      <c r="H54" s="2">
        <v>0.1</v>
      </c>
    </row>
    <row r="55" spans="1:8" x14ac:dyDescent="0.35">
      <c r="A55" s="102"/>
      <c r="B55" s="3" t="s">
        <v>25</v>
      </c>
      <c r="C55" s="46">
        <v>9.9000000000000005E-2</v>
      </c>
      <c r="D55" s="46">
        <v>2.7E-2</v>
      </c>
      <c r="E55" s="2">
        <v>0.5</v>
      </c>
      <c r="F55" s="2">
        <v>0.3</v>
      </c>
      <c r="G55" s="2">
        <v>0.1</v>
      </c>
      <c r="H55" s="2">
        <v>0.1</v>
      </c>
    </row>
    <row r="56" spans="1:8" x14ac:dyDescent="0.35">
      <c r="A56" s="102"/>
      <c r="B56" s="3" t="s">
        <v>26</v>
      </c>
      <c r="C56" s="46">
        <v>0.115</v>
      </c>
      <c r="D56" s="46">
        <v>3.0499999999999999E-2</v>
      </c>
      <c r="E56" s="2">
        <v>0.4</v>
      </c>
      <c r="F56" s="2">
        <v>0.3</v>
      </c>
      <c r="G56" s="2">
        <v>0.15</v>
      </c>
      <c r="H56" s="2">
        <v>0.15</v>
      </c>
    </row>
    <row r="57" spans="1:8" x14ac:dyDescent="0.35">
      <c r="A57" s="102"/>
      <c r="B57" s="3" t="s">
        <v>27</v>
      </c>
      <c r="C57" s="46">
        <v>0.14399999999999999</v>
      </c>
      <c r="D57" s="46">
        <v>3.3500000000000002E-2</v>
      </c>
      <c r="E57" s="2">
        <v>0.4</v>
      </c>
      <c r="F57" s="2">
        <v>0.3</v>
      </c>
      <c r="G57" s="2">
        <v>0.15</v>
      </c>
      <c r="H57" s="2">
        <v>0.15</v>
      </c>
    </row>
    <row r="58" spans="1:8" x14ac:dyDescent="0.35">
      <c r="A58" s="102"/>
      <c r="B58" s="3" t="s">
        <v>28</v>
      </c>
      <c r="C58" s="46">
        <v>0.17199999999999999</v>
      </c>
      <c r="D58" s="46">
        <v>3.6999999999999998E-2</v>
      </c>
      <c r="E58" s="2">
        <v>0.3</v>
      </c>
      <c r="F58" s="2">
        <v>0.3</v>
      </c>
      <c r="G58" s="2">
        <v>0.2</v>
      </c>
      <c r="H58" s="2">
        <v>0.2</v>
      </c>
    </row>
    <row r="59" spans="1:8" x14ac:dyDescent="0.35">
      <c r="A59" s="102"/>
      <c r="B59" s="3" t="s">
        <v>29</v>
      </c>
      <c r="C59" s="46">
        <v>0.192</v>
      </c>
      <c r="D59" s="46">
        <v>3.7699999999999997E-2</v>
      </c>
      <c r="E59" s="2">
        <v>0.15</v>
      </c>
      <c r="F59" s="2">
        <v>0.25</v>
      </c>
      <c r="G59" s="2">
        <v>0.3</v>
      </c>
      <c r="H59" s="2">
        <v>0.3</v>
      </c>
    </row>
    <row r="60" spans="1:8" x14ac:dyDescent="0.35">
      <c r="A60" s="102"/>
      <c r="B60" s="3" t="s">
        <v>30</v>
      </c>
      <c r="C60" s="46">
        <v>0.218</v>
      </c>
      <c r="D60" s="46">
        <v>3.9899999999999998E-2</v>
      </c>
      <c r="E60" s="2">
        <v>0.15</v>
      </c>
      <c r="F60" s="2">
        <v>0.25</v>
      </c>
      <c r="G60" s="2">
        <v>0.3</v>
      </c>
      <c r="H60" s="2">
        <v>0.3</v>
      </c>
    </row>
    <row r="61" spans="1:8" x14ac:dyDescent="0.35">
      <c r="A61" s="102"/>
      <c r="B61" s="3" t="s">
        <v>31</v>
      </c>
      <c r="C61" s="46">
        <v>0.245</v>
      </c>
      <c r="D61" s="46">
        <v>3.6999999999999998E-2</v>
      </c>
      <c r="E61" s="2">
        <v>0.05</v>
      </c>
      <c r="F61" s="2">
        <v>0.15</v>
      </c>
      <c r="G61" s="2">
        <v>0.4</v>
      </c>
      <c r="H61" s="2">
        <v>0.4</v>
      </c>
    </row>
    <row r="62" spans="1:8" x14ac:dyDescent="0.35">
      <c r="A62" s="102"/>
      <c r="B62" s="3" t="s">
        <v>32</v>
      </c>
      <c r="C62" s="46">
        <v>0.27</v>
      </c>
      <c r="D62" s="46">
        <v>3.9199999999999999E-2</v>
      </c>
      <c r="E62" s="2">
        <v>0.05</v>
      </c>
      <c r="F62" s="2">
        <v>0.15</v>
      </c>
      <c r="G62" s="2">
        <v>0.4</v>
      </c>
      <c r="H62" s="2">
        <v>0.4</v>
      </c>
    </row>
    <row r="63" spans="1:8" x14ac:dyDescent="0.35">
      <c r="A63" s="103"/>
      <c r="B63" s="4" t="s">
        <v>35</v>
      </c>
      <c r="C63" s="47">
        <v>0.11600000000000001</v>
      </c>
      <c r="D63" s="47">
        <v>2.64E-2</v>
      </c>
      <c r="E63" s="5"/>
      <c r="F63" s="5"/>
      <c r="G63" s="5"/>
      <c r="H63" s="5"/>
    </row>
    <row r="64" spans="1:8" x14ac:dyDescent="0.35">
      <c r="A64" s="111" t="s">
        <v>51</v>
      </c>
      <c r="B64" s="1" t="s">
        <v>22</v>
      </c>
      <c r="C64" s="46">
        <v>3.4000000000000002E-2</v>
      </c>
      <c r="D64" s="46">
        <v>3.8999999999999998E-3</v>
      </c>
      <c r="E64" s="2">
        <v>0.7</v>
      </c>
      <c r="F64" s="2">
        <v>0.2</v>
      </c>
      <c r="G64" s="2">
        <v>0.05</v>
      </c>
      <c r="H64" s="2">
        <v>0.05</v>
      </c>
    </row>
    <row r="65" spans="1:8" x14ac:dyDescent="0.35">
      <c r="A65" s="112"/>
      <c r="B65" s="3" t="s">
        <v>23</v>
      </c>
      <c r="C65" s="46">
        <v>4.9000000000000002E-2</v>
      </c>
      <c r="D65" s="46">
        <v>7.4999999999999997E-3</v>
      </c>
      <c r="E65" s="2">
        <v>0.7</v>
      </c>
      <c r="F65" s="2">
        <v>0.2</v>
      </c>
      <c r="G65" s="2">
        <v>0.05</v>
      </c>
      <c r="H65" s="2">
        <v>0.05</v>
      </c>
    </row>
    <row r="66" spans="1:8" x14ac:dyDescent="0.35">
      <c r="A66" s="112"/>
      <c r="B66" s="3" t="s">
        <v>24</v>
      </c>
      <c r="C66" s="46">
        <v>6.2E-2</v>
      </c>
      <c r="D66" s="46">
        <v>9.7999999999999997E-3</v>
      </c>
      <c r="E66" s="2">
        <v>0.6</v>
      </c>
      <c r="F66" s="2">
        <v>0.3</v>
      </c>
      <c r="G66" s="2">
        <v>0.05</v>
      </c>
      <c r="H66" s="2">
        <v>0.05</v>
      </c>
    </row>
    <row r="67" spans="1:8" x14ac:dyDescent="0.35">
      <c r="A67" s="112"/>
      <c r="B67" s="3" t="s">
        <v>25</v>
      </c>
      <c r="C67" s="46">
        <v>6.9000000000000006E-2</v>
      </c>
      <c r="D67" s="46">
        <v>1.1900000000000001E-2</v>
      </c>
      <c r="E67" s="2">
        <v>0.6</v>
      </c>
      <c r="F67" s="2">
        <v>0.3</v>
      </c>
      <c r="G67" s="2">
        <v>0.05</v>
      </c>
      <c r="H67" s="2">
        <v>0.05</v>
      </c>
    </row>
    <row r="68" spans="1:8" x14ac:dyDescent="0.35">
      <c r="A68" s="112"/>
      <c r="B68" s="3" t="s">
        <v>26</v>
      </c>
      <c r="C68" s="46">
        <v>0.08</v>
      </c>
      <c r="D68" s="46">
        <v>1.3100000000000001E-2</v>
      </c>
      <c r="E68" s="2">
        <v>0.5</v>
      </c>
      <c r="F68" s="2">
        <v>0.2</v>
      </c>
      <c r="G68" s="2">
        <v>0.15</v>
      </c>
      <c r="H68" s="2">
        <v>0.15</v>
      </c>
    </row>
    <row r="69" spans="1:8" x14ac:dyDescent="0.35">
      <c r="A69" s="112"/>
      <c r="B69" s="3" t="s">
        <v>27</v>
      </c>
      <c r="C69" s="46">
        <v>8.5999999999999993E-2</v>
      </c>
      <c r="D69" s="46">
        <v>1.32E-2</v>
      </c>
      <c r="E69" s="2">
        <v>0.4</v>
      </c>
      <c r="F69" s="2">
        <v>0.2</v>
      </c>
      <c r="G69" s="2">
        <v>0.2</v>
      </c>
      <c r="H69" s="2">
        <v>0.2</v>
      </c>
    </row>
    <row r="70" spans="1:8" x14ac:dyDescent="0.35">
      <c r="A70" s="112"/>
      <c r="B70" s="3" t="s">
        <v>28</v>
      </c>
      <c r="C70" s="46">
        <v>9.4E-2</v>
      </c>
      <c r="D70" s="46">
        <v>1.4500000000000001E-2</v>
      </c>
      <c r="E70" s="2">
        <v>0.3</v>
      </c>
      <c r="F70" s="2">
        <v>0.3</v>
      </c>
      <c r="G70" s="2">
        <v>0.2</v>
      </c>
      <c r="H70" s="2">
        <v>0.2</v>
      </c>
    </row>
    <row r="71" spans="1:8" x14ac:dyDescent="0.35">
      <c r="A71" s="112"/>
      <c r="B71" s="3" t="s">
        <v>29</v>
      </c>
      <c r="C71" s="46">
        <v>0.104</v>
      </c>
      <c r="D71" s="46">
        <v>1.4200000000000001E-2</v>
      </c>
      <c r="E71" s="2">
        <v>0.15</v>
      </c>
      <c r="F71" s="2">
        <v>0.25</v>
      </c>
      <c r="G71" s="2">
        <v>0.4</v>
      </c>
      <c r="H71" s="2">
        <v>0.2</v>
      </c>
    </row>
    <row r="72" spans="1:8" x14ac:dyDescent="0.35">
      <c r="A72" s="112"/>
      <c r="B72" s="3" t="s">
        <v>30</v>
      </c>
      <c r="C72" s="46">
        <v>0.11600000000000001</v>
      </c>
      <c r="D72" s="46">
        <v>1.4500000000000001E-2</v>
      </c>
      <c r="E72" s="2">
        <v>0.15</v>
      </c>
      <c r="F72" s="2">
        <v>0.25</v>
      </c>
      <c r="G72" s="2">
        <v>0.4</v>
      </c>
      <c r="H72" s="2">
        <v>0.2</v>
      </c>
    </row>
    <row r="73" spans="1:8" x14ac:dyDescent="0.35">
      <c r="A73" s="112"/>
      <c r="B73" s="3" t="s">
        <v>31</v>
      </c>
      <c r="C73" s="46">
        <v>0.13100000000000001</v>
      </c>
      <c r="D73" s="46">
        <v>1.7299999999999999E-2</v>
      </c>
      <c r="E73" s="2">
        <v>0.05</v>
      </c>
      <c r="F73" s="2">
        <v>0.15</v>
      </c>
      <c r="G73" s="2">
        <v>0.5</v>
      </c>
      <c r="H73" s="2">
        <v>0.3</v>
      </c>
    </row>
    <row r="74" spans="1:8" x14ac:dyDescent="0.35">
      <c r="A74" s="112"/>
      <c r="B74" s="3" t="s">
        <v>32</v>
      </c>
      <c r="C74" s="46">
        <v>0.14699999999999999</v>
      </c>
      <c r="D74" s="46">
        <v>1.72E-2</v>
      </c>
      <c r="E74" s="2">
        <v>0.05</v>
      </c>
      <c r="F74" s="2">
        <v>0.15</v>
      </c>
      <c r="G74" s="2">
        <v>0.5</v>
      </c>
      <c r="H74" s="2">
        <v>0.3</v>
      </c>
    </row>
    <row r="75" spans="1:8" x14ac:dyDescent="0.35">
      <c r="A75" s="113"/>
      <c r="B75" s="4" t="s">
        <v>35</v>
      </c>
      <c r="C75" s="47">
        <v>7.8E-2</v>
      </c>
      <c r="D75" s="47">
        <v>1.14E-2</v>
      </c>
      <c r="E75" s="91"/>
      <c r="F75" s="91"/>
      <c r="G75" s="91"/>
      <c r="H75" s="91"/>
    </row>
    <row r="76" spans="1:8" ht="107.5" customHeight="1" x14ac:dyDescent="0.35">
      <c r="A76" s="100" t="s">
        <v>98</v>
      </c>
      <c r="B76" s="100"/>
      <c r="C76" s="100"/>
      <c r="D76" s="100"/>
      <c r="E76" s="100"/>
      <c r="F76" s="100"/>
      <c r="G76" s="100"/>
      <c r="H76" s="100"/>
    </row>
  </sheetData>
  <mergeCells count="8">
    <mergeCell ref="A76:H76"/>
    <mergeCell ref="A52:A63"/>
    <mergeCell ref="E2:H2"/>
    <mergeCell ref="A4:A15"/>
    <mergeCell ref="A16:A27"/>
    <mergeCell ref="A28:A39"/>
    <mergeCell ref="A40:A51"/>
    <mergeCell ref="A64:A7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47A-4731-4F88-A20B-BBF2E198A72E}">
  <dimension ref="A1:AF71"/>
  <sheetViews>
    <sheetView zoomScaleNormal="100" workbookViewId="0"/>
  </sheetViews>
  <sheetFormatPr defaultRowHeight="14.5" x14ac:dyDescent="0.35"/>
  <cols>
    <col min="1" max="1" width="21.54296875" customWidth="1"/>
    <col min="2" max="2" width="13.81640625" bestFit="1" customWidth="1"/>
    <col min="3" max="4" width="13.7265625" bestFit="1" customWidth="1"/>
    <col min="5" max="6" width="12.81640625" bestFit="1" customWidth="1"/>
    <col min="7" max="9" width="13.7265625" bestFit="1" customWidth="1"/>
    <col min="12" max="12" width="23.7265625" customWidth="1"/>
    <col min="13" max="13" width="13.81640625" bestFit="1" customWidth="1"/>
    <col min="14" max="15" width="13.7265625" bestFit="1" customWidth="1"/>
    <col min="16" max="16" width="12.81640625" customWidth="1"/>
    <col min="17" max="17" width="12.81640625" bestFit="1" customWidth="1"/>
    <col min="18" max="20" width="13.7265625" bestFit="1" customWidth="1"/>
    <col min="23" max="23" width="23.453125" customWidth="1"/>
    <col min="24" max="24" width="13.81640625" bestFit="1" customWidth="1"/>
    <col min="25" max="26" width="13.7265625" bestFit="1" customWidth="1"/>
    <col min="27" max="28" width="12.81640625" bestFit="1" customWidth="1"/>
    <col min="29" max="31" width="13.7265625" bestFit="1" customWidth="1"/>
  </cols>
  <sheetData>
    <row r="1" spans="1:32" x14ac:dyDescent="0.35">
      <c r="A1" s="32" t="s">
        <v>39</v>
      </c>
    </row>
    <row r="2" spans="1:32" ht="21" x14ac:dyDescent="0.5">
      <c r="A2" s="114" t="s">
        <v>102</v>
      </c>
      <c r="B2" s="114"/>
      <c r="C2" s="114"/>
      <c r="D2" s="114"/>
      <c r="E2" s="114"/>
      <c r="F2" s="114"/>
      <c r="G2" s="114"/>
      <c r="H2" s="114"/>
      <c r="I2" s="114"/>
      <c r="J2" s="114"/>
      <c r="L2" s="114" t="s">
        <v>103</v>
      </c>
      <c r="M2" s="114"/>
      <c r="N2" s="114"/>
      <c r="O2" s="114"/>
      <c r="P2" s="114"/>
      <c r="Q2" s="114"/>
      <c r="R2" s="114"/>
      <c r="S2" s="114"/>
      <c r="T2" s="114"/>
      <c r="U2" s="114"/>
      <c r="W2" s="114" t="s">
        <v>104</v>
      </c>
      <c r="X2" s="114"/>
      <c r="Y2" s="114"/>
      <c r="Z2" s="114"/>
      <c r="AA2" s="114"/>
      <c r="AB2" s="114"/>
      <c r="AC2" s="114"/>
      <c r="AD2" s="114"/>
      <c r="AE2" s="114"/>
      <c r="AF2" s="114"/>
    </row>
    <row r="3" spans="1:32" x14ac:dyDescent="0.35">
      <c r="A3" s="32"/>
      <c r="C3" s="104" t="s">
        <v>40</v>
      </c>
      <c r="D3" s="104"/>
      <c r="E3" s="104"/>
      <c r="F3" s="104"/>
      <c r="G3" s="104"/>
      <c r="H3" s="104"/>
      <c r="I3" s="104"/>
      <c r="L3" s="32"/>
      <c r="N3" s="104" t="s">
        <v>40</v>
      </c>
      <c r="O3" s="104"/>
      <c r="P3" s="104"/>
      <c r="Q3" s="104"/>
      <c r="R3" s="104"/>
      <c r="S3" s="104"/>
      <c r="T3" s="104"/>
      <c r="W3" s="32"/>
      <c r="Y3" s="104" t="s">
        <v>40</v>
      </c>
      <c r="Z3" s="104"/>
      <c r="AA3" s="104"/>
      <c r="AB3" s="104"/>
      <c r="AC3" s="104"/>
      <c r="AD3" s="104"/>
      <c r="AE3" s="104"/>
    </row>
    <row r="4" spans="1:32" x14ac:dyDescent="0.35">
      <c r="B4" s="11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86</v>
      </c>
      <c r="M4" s="11" t="s">
        <v>41</v>
      </c>
      <c r="N4" s="11" t="s">
        <v>42</v>
      </c>
      <c r="O4" s="11" t="s">
        <v>43</v>
      </c>
      <c r="P4" s="11" t="s">
        <v>44</v>
      </c>
      <c r="Q4" s="11" t="s">
        <v>45</v>
      </c>
      <c r="R4" s="11" t="s">
        <v>46</v>
      </c>
      <c r="S4" s="11" t="s">
        <v>47</v>
      </c>
      <c r="T4" s="11" t="s">
        <v>48</v>
      </c>
      <c r="U4" s="11" t="s">
        <v>86</v>
      </c>
      <c r="X4" s="11" t="s">
        <v>41</v>
      </c>
      <c r="Y4" s="11" t="s">
        <v>42</v>
      </c>
      <c r="Z4" s="11" t="s">
        <v>43</v>
      </c>
      <c r="AA4" s="11" t="s">
        <v>44</v>
      </c>
      <c r="AB4" s="11" t="s">
        <v>45</v>
      </c>
      <c r="AC4" s="11" t="s">
        <v>46</v>
      </c>
      <c r="AD4" s="11" t="s">
        <v>47</v>
      </c>
      <c r="AE4" s="11" t="s">
        <v>48</v>
      </c>
      <c r="AF4" s="11" t="s">
        <v>86</v>
      </c>
    </row>
    <row r="5" spans="1:32" ht="14.5" customHeight="1" x14ac:dyDescent="0.35">
      <c r="A5" s="115" t="s">
        <v>21</v>
      </c>
      <c r="B5" s="12" t="s">
        <v>22</v>
      </c>
      <c r="C5" s="13">
        <v>4.74816988913878E-2</v>
      </c>
      <c r="D5" s="13">
        <v>4.2972830025917279E-2</v>
      </c>
      <c r="E5" s="13">
        <v>3.1201541878085482E-2</v>
      </c>
      <c r="F5" s="13">
        <v>3.3656157425733989E-2</v>
      </c>
      <c r="G5" s="14">
        <v>3.4908080677717716E-2</v>
      </c>
      <c r="H5" s="13">
        <v>3.5636929359843805E-2</v>
      </c>
      <c r="I5" s="13">
        <v>3.513007282821954E-2</v>
      </c>
      <c r="L5" s="115" t="s">
        <v>21</v>
      </c>
      <c r="M5" s="12" t="s">
        <v>22</v>
      </c>
      <c r="N5" s="13">
        <v>4.74816988913878E-2</v>
      </c>
      <c r="O5" s="13">
        <v>4.2972830025917279E-2</v>
      </c>
      <c r="P5" s="13">
        <v>3.1201541878085482E-2</v>
      </c>
      <c r="Q5" s="13">
        <v>3.3656157425733989E-2</v>
      </c>
      <c r="R5" s="14">
        <v>3.4908080677717716E-2</v>
      </c>
      <c r="S5" s="13">
        <v>3.5636929359843805E-2</v>
      </c>
      <c r="T5" s="13">
        <v>3.513007282821954E-2</v>
      </c>
      <c r="W5" s="115" t="s">
        <v>21</v>
      </c>
      <c r="X5" s="12" t="s">
        <v>22</v>
      </c>
      <c r="Y5" s="13">
        <v>0.1279014392141028</v>
      </c>
      <c r="Z5" s="13">
        <v>0.11484060456465595</v>
      </c>
      <c r="AA5" s="13">
        <v>0.10217284538369038</v>
      </c>
      <c r="AB5" s="13">
        <v>0.1045759081230716</v>
      </c>
      <c r="AC5" s="14">
        <v>0.11087610887931319</v>
      </c>
      <c r="AD5" s="13">
        <v>0.1132374851064986</v>
      </c>
      <c r="AE5" s="13">
        <v>0.11168711650657655</v>
      </c>
    </row>
    <row r="6" spans="1:32" x14ac:dyDescent="0.35">
      <c r="A6" s="115"/>
      <c r="B6" s="12" t="s">
        <v>23</v>
      </c>
      <c r="C6" s="13">
        <v>0.34335375161250797</v>
      </c>
      <c r="D6" s="13">
        <v>0.401270434172813</v>
      </c>
      <c r="E6" s="13">
        <v>0.40713128443609697</v>
      </c>
      <c r="F6" s="15">
        <v>0.239900052994695</v>
      </c>
      <c r="G6" s="13">
        <v>8.4264663619410804E-2</v>
      </c>
      <c r="H6" s="13">
        <v>2.9444463525897802E-2</v>
      </c>
      <c r="I6" s="13">
        <v>7.7632056402894703E-3</v>
      </c>
      <c r="L6" s="115"/>
      <c r="M6" s="12" t="s">
        <v>23</v>
      </c>
      <c r="N6" s="13">
        <v>0.34335375161250797</v>
      </c>
      <c r="O6" s="13">
        <v>0.401270434172813</v>
      </c>
      <c r="P6" s="13">
        <v>0.40713128443609697</v>
      </c>
      <c r="Q6" s="15">
        <v>0.239900052994695</v>
      </c>
      <c r="R6" s="13">
        <v>8.4264663619410804E-2</v>
      </c>
      <c r="S6" s="13">
        <v>2.9444463525897802E-2</v>
      </c>
      <c r="T6" s="13">
        <v>7.7632056402894703E-3</v>
      </c>
      <c r="W6" s="115"/>
      <c r="X6" s="12" t="s">
        <v>23</v>
      </c>
      <c r="Y6" s="13">
        <v>0.87987179405341231</v>
      </c>
      <c r="Z6" s="13">
        <v>0.85411371167375838</v>
      </c>
      <c r="AA6" s="13">
        <v>0.80223820155039138</v>
      </c>
      <c r="AB6" s="15">
        <v>0.7667345718259253</v>
      </c>
      <c r="AC6" s="13">
        <v>0.61137550069999935</v>
      </c>
      <c r="AD6" s="13">
        <v>0.48228708112602942</v>
      </c>
      <c r="AE6" s="13">
        <v>0.37598716092741769</v>
      </c>
    </row>
    <row r="7" spans="1:32" x14ac:dyDescent="0.35">
      <c r="A7" s="115"/>
      <c r="B7" s="12" t="s">
        <v>24</v>
      </c>
      <c r="C7" s="13">
        <v>0.61533866784342806</v>
      </c>
      <c r="D7" s="13">
        <v>0.637482743015232</v>
      </c>
      <c r="E7" s="13">
        <v>0.54617411171531105</v>
      </c>
      <c r="F7" s="15">
        <v>0.28421310575950898</v>
      </c>
      <c r="G7" s="13">
        <v>0.18938818817059799</v>
      </c>
      <c r="H7" s="13">
        <v>7.8596659687128798E-2</v>
      </c>
      <c r="I7" s="13">
        <v>2.7016145406427602E-2</v>
      </c>
      <c r="L7" s="115"/>
      <c r="M7" s="12" t="s">
        <v>24</v>
      </c>
      <c r="N7" s="13">
        <v>0.61533866784342806</v>
      </c>
      <c r="O7" s="13">
        <v>0.637482743015232</v>
      </c>
      <c r="P7" s="13">
        <v>0.54617411171531105</v>
      </c>
      <c r="Q7" s="15">
        <v>0.28421310575950898</v>
      </c>
      <c r="R7" s="13">
        <v>0.18938818817059799</v>
      </c>
      <c r="S7" s="13">
        <v>7.8596659687128798E-2</v>
      </c>
      <c r="T7" s="13">
        <v>2.7016145406427602E-2</v>
      </c>
      <c r="W7" s="115"/>
      <c r="X7" s="12" t="s">
        <v>24</v>
      </c>
      <c r="Y7" s="13">
        <v>1.5380726118829371</v>
      </c>
      <c r="Z7" s="13">
        <v>1.4836123217599959</v>
      </c>
      <c r="AA7" s="13">
        <v>1.3600884399944291</v>
      </c>
      <c r="AB7" s="15">
        <v>1.2616660016764929</v>
      </c>
      <c r="AC7" s="13">
        <v>1.2544939502366459</v>
      </c>
      <c r="AD7" s="13">
        <v>1.0222210618700101</v>
      </c>
      <c r="AE7" s="13">
        <v>0.82570231808005179</v>
      </c>
    </row>
    <row r="8" spans="1:32" x14ac:dyDescent="0.35">
      <c r="A8" s="115"/>
      <c r="B8" s="12" t="s">
        <v>25</v>
      </c>
      <c r="C8" s="13">
        <v>1.1597420253013599</v>
      </c>
      <c r="D8" s="13">
        <v>1.03707268496758</v>
      </c>
      <c r="E8" s="13">
        <v>0.97756619645360199</v>
      </c>
      <c r="F8" s="15">
        <v>0.59525430340365104</v>
      </c>
      <c r="G8" s="13">
        <v>0.40622594283055402</v>
      </c>
      <c r="H8" s="13">
        <v>0.22398667706894801</v>
      </c>
      <c r="I8" s="13">
        <v>9.5942477060990503E-2</v>
      </c>
      <c r="L8" s="115"/>
      <c r="M8" s="12" t="s">
        <v>25</v>
      </c>
      <c r="N8" s="13">
        <v>1.1597420253013599</v>
      </c>
      <c r="O8" s="13">
        <v>1.03707268496758</v>
      </c>
      <c r="P8" s="13">
        <v>0.97756619645360199</v>
      </c>
      <c r="Q8" s="15">
        <v>0.59525430340365104</v>
      </c>
      <c r="R8" s="13">
        <v>0.40622594283055402</v>
      </c>
      <c r="S8" s="13">
        <v>0.22398667706894801</v>
      </c>
      <c r="T8" s="13">
        <v>9.5942477060990503E-2</v>
      </c>
      <c r="W8" s="115"/>
      <c r="X8" s="12" t="s">
        <v>25</v>
      </c>
      <c r="Y8" s="13">
        <v>2.6564425762996819</v>
      </c>
      <c r="Z8" s="13">
        <v>2.4196614344850591</v>
      </c>
      <c r="AA8" s="13">
        <v>2.3355567800085471</v>
      </c>
      <c r="AB8" s="15">
        <v>2.0755241500579542</v>
      </c>
      <c r="AC8" s="13">
        <v>2.0318870641415989</v>
      </c>
      <c r="AD8" s="13">
        <v>1.9957036190999791</v>
      </c>
      <c r="AE8" s="13">
        <v>1.6565562264355289</v>
      </c>
    </row>
    <row r="9" spans="1:32" x14ac:dyDescent="0.35">
      <c r="A9" s="115"/>
      <c r="B9" s="12" t="s">
        <v>26</v>
      </c>
      <c r="C9" s="13">
        <v>1.7656991905038399</v>
      </c>
      <c r="D9" s="13">
        <v>1.62421120715766</v>
      </c>
      <c r="E9" s="13">
        <v>1.2185621224727501</v>
      </c>
      <c r="F9" s="15">
        <v>0.88228789521458095</v>
      </c>
      <c r="G9" s="13">
        <v>0.55476844687276095</v>
      </c>
      <c r="H9" s="13">
        <v>0.36052429142598302</v>
      </c>
      <c r="I9" s="13">
        <v>0.19577000283902199</v>
      </c>
      <c r="L9" s="115"/>
      <c r="M9" s="12" t="s">
        <v>26</v>
      </c>
      <c r="N9" s="13">
        <v>1.7656991905038399</v>
      </c>
      <c r="O9" s="13">
        <v>1.62421120715766</v>
      </c>
      <c r="P9" s="13">
        <v>1.2185621224727501</v>
      </c>
      <c r="Q9" s="15">
        <v>0.88228789521458095</v>
      </c>
      <c r="R9" s="13">
        <v>0.55476844687276095</v>
      </c>
      <c r="S9" s="13">
        <v>0.36052429142598302</v>
      </c>
      <c r="T9" s="13">
        <v>0.19577000283902199</v>
      </c>
      <c r="W9" s="115"/>
      <c r="X9" s="12" t="s">
        <v>26</v>
      </c>
      <c r="Y9" s="13">
        <v>4.265543700844292</v>
      </c>
      <c r="Z9" s="13">
        <v>3.5388987316498191</v>
      </c>
      <c r="AA9" s="13">
        <v>3.3590224703347049</v>
      </c>
      <c r="AB9" s="15">
        <v>3.279727872710509</v>
      </c>
      <c r="AC9" s="13">
        <v>3.00181506364064</v>
      </c>
      <c r="AD9" s="13">
        <v>2.8728024202644189</v>
      </c>
      <c r="AE9" s="13">
        <v>2.8250447231112101</v>
      </c>
    </row>
    <row r="10" spans="1:32" x14ac:dyDescent="0.35">
      <c r="A10" s="115"/>
      <c r="B10" s="12" t="s">
        <v>27</v>
      </c>
      <c r="C10" s="13">
        <v>3.9081705371225501</v>
      </c>
      <c r="D10" s="13">
        <v>2.4804649732995099</v>
      </c>
      <c r="E10" s="13">
        <v>1.9959500719037699</v>
      </c>
      <c r="F10" s="15">
        <v>1.2156169751746699</v>
      </c>
      <c r="G10" s="13">
        <v>0.86027827629611098</v>
      </c>
      <c r="H10" s="13">
        <v>0.55417479380071599</v>
      </c>
      <c r="I10" s="13">
        <v>0.36010378348490102</v>
      </c>
      <c r="L10" s="115"/>
      <c r="M10" s="12" t="s">
        <v>27</v>
      </c>
      <c r="N10" s="13">
        <v>3.9081705371225501</v>
      </c>
      <c r="O10" s="13">
        <v>2.4804649732995099</v>
      </c>
      <c r="P10" s="13">
        <v>1.9959500719037699</v>
      </c>
      <c r="Q10" s="15">
        <v>1.2156169751746699</v>
      </c>
      <c r="R10" s="13">
        <v>0.86027827629611098</v>
      </c>
      <c r="S10" s="13">
        <v>0.55417479380071599</v>
      </c>
      <c r="T10" s="13">
        <v>0.36010378348490102</v>
      </c>
      <c r="W10" s="115"/>
      <c r="X10" s="12" t="s">
        <v>27</v>
      </c>
      <c r="Y10" s="13">
        <v>6.971836944802698</v>
      </c>
      <c r="Z10" s="13">
        <v>5.5187609768411328</v>
      </c>
      <c r="AA10" s="13">
        <v>4.9956630518652556</v>
      </c>
      <c r="AB10" s="15">
        <v>4.621899092367296</v>
      </c>
      <c r="AC10" s="13">
        <v>4.4643254451148549</v>
      </c>
      <c r="AD10" s="13">
        <v>4.14091157015101</v>
      </c>
      <c r="AE10" s="13">
        <v>3.973850474712104</v>
      </c>
    </row>
    <row r="11" spans="1:32" x14ac:dyDescent="0.35">
      <c r="A11" s="115"/>
      <c r="B11" s="12" t="s">
        <v>28</v>
      </c>
      <c r="C11" s="13">
        <v>5.6691212122670303</v>
      </c>
      <c r="D11" s="13">
        <v>4.2419552627687001</v>
      </c>
      <c r="E11" s="13">
        <v>3.2529119833932501</v>
      </c>
      <c r="F11" s="15">
        <v>1.8612974105328499</v>
      </c>
      <c r="G11" s="13">
        <v>1.1253729964594099</v>
      </c>
      <c r="H11" s="13">
        <v>0.773649571513784</v>
      </c>
      <c r="I11" s="13">
        <v>0.49347444502724203</v>
      </c>
      <c r="L11" s="115"/>
      <c r="M11" s="12" t="s">
        <v>28</v>
      </c>
      <c r="N11" s="13">
        <v>5.6691212122670303</v>
      </c>
      <c r="O11" s="13">
        <v>4.2419552627687001</v>
      </c>
      <c r="P11" s="13">
        <v>3.2529119833932501</v>
      </c>
      <c r="Q11" s="15">
        <v>1.8612974105328499</v>
      </c>
      <c r="R11" s="13">
        <v>1.1253729964594099</v>
      </c>
      <c r="S11" s="13">
        <v>0.773649571513784</v>
      </c>
      <c r="T11" s="13">
        <v>0.49347444502724203</v>
      </c>
      <c r="W11" s="115"/>
      <c r="X11" s="12" t="s">
        <v>28</v>
      </c>
      <c r="Y11" s="13">
        <v>10.193399973362551</v>
      </c>
      <c r="Z11" s="13">
        <v>8.5341683928805452</v>
      </c>
      <c r="AA11" s="13">
        <v>6.9880896827758452</v>
      </c>
      <c r="AB11" s="15">
        <v>6.3730580925225748</v>
      </c>
      <c r="AC11" s="13">
        <v>5.8309677717304513</v>
      </c>
      <c r="AD11" s="13">
        <v>5.6451657057698084</v>
      </c>
      <c r="AE11" s="13">
        <v>5.2544239838412654</v>
      </c>
    </row>
    <row r="12" spans="1:32" x14ac:dyDescent="0.35">
      <c r="A12" s="115"/>
      <c r="B12" s="12" t="s">
        <v>29</v>
      </c>
      <c r="C12" s="13">
        <v>9.2440517519197005</v>
      </c>
      <c r="D12" s="13">
        <v>6.6762456277847901</v>
      </c>
      <c r="E12" s="13">
        <v>5.3594412137309098</v>
      </c>
      <c r="F12" s="15">
        <v>2.7617658898479398</v>
      </c>
      <c r="G12" s="13">
        <v>1.6909976626969601</v>
      </c>
      <c r="H12" s="13">
        <v>1.0098779526855799</v>
      </c>
      <c r="I12" s="13">
        <v>0.688356526116228</v>
      </c>
      <c r="L12" s="115"/>
      <c r="M12" s="12" t="s">
        <v>29</v>
      </c>
      <c r="N12" s="13">
        <v>9.2440517519197005</v>
      </c>
      <c r="O12" s="13">
        <v>6.6762456277847901</v>
      </c>
      <c r="P12" s="13">
        <v>5.3594412137309098</v>
      </c>
      <c r="Q12" s="15">
        <v>2.7617658898479398</v>
      </c>
      <c r="R12" s="13">
        <v>1.6909976626969601</v>
      </c>
      <c r="S12" s="13">
        <v>1.0098779526855799</v>
      </c>
      <c r="T12" s="13">
        <v>0.688356526116228</v>
      </c>
      <c r="W12" s="115"/>
      <c r="X12" s="12" t="s">
        <v>29</v>
      </c>
      <c r="Y12" s="13">
        <v>15.482706040326221</v>
      </c>
      <c r="Z12" s="13">
        <v>12.39765334659708</v>
      </c>
      <c r="AA12" s="13">
        <v>10.429377995927</v>
      </c>
      <c r="AB12" s="15">
        <v>8.7308039280318113</v>
      </c>
      <c r="AC12" s="13">
        <v>7.8524060232122306</v>
      </c>
      <c r="AD12" s="13">
        <v>7.319318300513781</v>
      </c>
      <c r="AE12" s="13">
        <v>7.0963291311308723</v>
      </c>
    </row>
    <row r="13" spans="1:32" x14ac:dyDescent="0.35">
      <c r="A13" s="115"/>
      <c r="B13" s="12" t="s">
        <v>30</v>
      </c>
      <c r="C13" s="13">
        <v>13.8094761136554</v>
      </c>
      <c r="D13" s="13">
        <v>10.435998734938501</v>
      </c>
      <c r="E13" s="13">
        <v>7.7140613453014399</v>
      </c>
      <c r="F13" s="15">
        <v>4.61686936568129</v>
      </c>
      <c r="G13" s="13">
        <v>2.4656392220950298</v>
      </c>
      <c r="H13" s="13">
        <v>1.4826861808720799</v>
      </c>
      <c r="I13" s="13">
        <v>0.87273704395160301</v>
      </c>
      <c r="L13" s="115"/>
      <c r="M13" s="12" t="s">
        <v>30</v>
      </c>
      <c r="N13" s="13">
        <v>13.8094761136554</v>
      </c>
      <c r="O13" s="13">
        <v>10.435998734938501</v>
      </c>
      <c r="P13" s="13">
        <v>7.7140613453014399</v>
      </c>
      <c r="Q13" s="15">
        <v>4.61686936568129</v>
      </c>
      <c r="R13" s="13">
        <v>2.4656392220950298</v>
      </c>
      <c r="S13" s="13">
        <v>1.4826861808720799</v>
      </c>
      <c r="T13" s="13">
        <v>0.87273704395160301</v>
      </c>
      <c r="W13" s="115"/>
      <c r="X13" s="12" t="s">
        <v>30</v>
      </c>
      <c r="Y13" s="13">
        <v>21.169537321269431</v>
      </c>
      <c r="Z13" s="13">
        <v>17.49052981386069</v>
      </c>
      <c r="AA13" s="13">
        <v>14.996746149421259</v>
      </c>
      <c r="AB13" s="15">
        <v>12.440450894712811</v>
      </c>
      <c r="AC13" s="13">
        <v>10.3888512772568</v>
      </c>
      <c r="AD13" s="13">
        <v>9.3603665404364094</v>
      </c>
      <c r="AE13" s="13">
        <v>8.7462519726363421</v>
      </c>
    </row>
    <row r="14" spans="1:32" x14ac:dyDescent="0.35">
      <c r="A14" s="115"/>
      <c r="B14" s="12" t="s">
        <v>31</v>
      </c>
      <c r="C14" s="13">
        <v>18.020643369733101</v>
      </c>
      <c r="D14" s="13">
        <v>14.850896994178401</v>
      </c>
      <c r="E14" s="13">
        <v>11.1277335413622</v>
      </c>
      <c r="F14" s="15">
        <v>6.7124776913159101</v>
      </c>
      <c r="G14" s="13">
        <v>4.0017438984328999</v>
      </c>
      <c r="H14" s="13">
        <v>2.04280427214825</v>
      </c>
      <c r="I14" s="13">
        <v>1.2034092313547899</v>
      </c>
      <c r="L14" s="115"/>
      <c r="M14" s="12" t="s">
        <v>31</v>
      </c>
      <c r="N14" s="13">
        <v>18.020643369733101</v>
      </c>
      <c r="O14" s="13">
        <v>14.850896994178401</v>
      </c>
      <c r="P14" s="13">
        <v>11.1277335413622</v>
      </c>
      <c r="Q14" s="15">
        <v>6.7124776913159101</v>
      </c>
      <c r="R14" s="13">
        <v>4.0017438984328999</v>
      </c>
      <c r="S14" s="13">
        <v>2.04280427214825</v>
      </c>
      <c r="T14" s="13">
        <v>1.2034092313547899</v>
      </c>
      <c r="W14" s="115"/>
      <c r="X14" s="12" t="s">
        <v>31</v>
      </c>
      <c r="Y14" s="13">
        <v>28.449218386833099</v>
      </c>
      <c r="Z14" s="13">
        <v>23.86657840231485</v>
      </c>
      <c r="AA14" s="13">
        <v>20.038788397745471</v>
      </c>
      <c r="AB14" s="15">
        <v>17.4267963413381</v>
      </c>
      <c r="AC14" s="13">
        <v>14.356157216466819</v>
      </c>
      <c r="AD14" s="13">
        <v>12.04283134893152</v>
      </c>
      <c r="AE14" s="13">
        <v>10.88392481361362</v>
      </c>
    </row>
    <row r="15" spans="1:32" x14ac:dyDescent="0.35">
      <c r="A15" s="116"/>
      <c r="B15" s="8" t="s">
        <v>32</v>
      </c>
      <c r="C15" s="16">
        <v>22.676392064500899</v>
      </c>
      <c r="D15" s="16">
        <v>18.094966737904599</v>
      </c>
      <c r="E15" s="16">
        <v>13.9525466356697</v>
      </c>
      <c r="F15" s="17">
        <v>9.2300483447504096</v>
      </c>
      <c r="G15" s="16">
        <v>5.0634869752590701</v>
      </c>
      <c r="H15" s="16">
        <v>2.99587755383864</v>
      </c>
      <c r="I15" s="16">
        <v>1.4648382232245201</v>
      </c>
      <c r="J15" s="18"/>
      <c r="L15" s="116"/>
      <c r="M15" s="8" t="s">
        <v>32</v>
      </c>
      <c r="N15" s="16">
        <v>22.676392064500899</v>
      </c>
      <c r="O15" s="16">
        <v>18.094966737904599</v>
      </c>
      <c r="P15" s="16">
        <v>13.9525466356697</v>
      </c>
      <c r="Q15" s="17">
        <v>9.2300483447504096</v>
      </c>
      <c r="R15" s="16">
        <v>5.0634869752590701</v>
      </c>
      <c r="S15" s="16">
        <v>2.99587755383864</v>
      </c>
      <c r="T15" s="16">
        <v>1.4648382232245201</v>
      </c>
      <c r="U15" s="18"/>
      <c r="W15" s="116"/>
      <c r="X15" s="8" t="s">
        <v>32</v>
      </c>
      <c r="Y15" s="16">
        <v>41.664066476705031</v>
      </c>
      <c r="Z15" s="16">
        <v>32.997893232744403</v>
      </c>
      <c r="AA15" s="16">
        <v>28.33071524018569</v>
      </c>
      <c r="AB15" s="17">
        <v>22.984632824326521</v>
      </c>
      <c r="AC15" s="16">
        <v>19.960148299166249</v>
      </c>
      <c r="AD15" s="16">
        <v>16.912662615846461</v>
      </c>
      <c r="AE15" s="16">
        <v>14.269387152923549</v>
      </c>
      <c r="AF15" s="18"/>
    </row>
    <row r="16" spans="1:32" ht="14.5" customHeight="1" x14ac:dyDescent="0.35">
      <c r="A16" s="117" t="s">
        <v>34</v>
      </c>
      <c r="B16" s="12" t="s">
        <v>22</v>
      </c>
      <c r="C16" s="19">
        <v>0.21915293768795938</v>
      </c>
      <c r="D16" s="19">
        <v>0.41209149274488971</v>
      </c>
      <c r="E16" s="19">
        <v>0.23329437317301344</v>
      </c>
      <c r="F16" s="20">
        <v>0.16017844590778332</v>
      </c>
      <c r="G16" s="19">
        <v>8.2539556874414347E-2</v>
      </c>
      <c r="H16" s="19">
        <v>9.6003377910922866E-2</v>
      </c>
      <c r="I16" s="19">
        <v>9.5299961814977352E-2</v>
      </c>
      <c r="L16" s="117" t="s">
        <v>34</v>
      </c>
      <c r="M16" s="12" t="s">
        <v>22</v>
      </c>
      <c r="N16" s="19">
        <v>0.21915293768795938</v>
      </c>
      <c r="O16" s="19">
        <v>0.41209149274488971</v>
      </c>
      <c r="P16" s="19">
        <v>0.23329437317301344</v>
      </c>
      <c r="Q16" s="20">
        <v>0.16017844590778332</v>
      </c>
      <c r="R16" s="19">
        <v>8.2539556874414347E-2</v>
      </c>
      <c r="S16" s="19">
        <v>9.6003377910922866E-2</v>
      </c>
      <c r="T16" s="19">
        <v>9.5299961814977352E-2</v>
      </c>
      <c r="W16" s="117" t="s">
        <v>34</v>
      </c>
      <c r="X16" s="12" t="s">
        <v>22</v>
      </c>
      <c r="Y16" s="19">
        <v>0.2759266120059497</v>
      </c>
      <c r="Z16" s="19">
        <v>0.24327554810086943</v>
      </c>
      <c r="AA16" s="19">
        <v>0.22500077204935243</v>
      </c>
      <c r="AB16" s="20">
        <v>0.21489091190200058</v>
      </c>
      <c r="AC16" s="19">
        <v>0.24582754425290079</v>
      </c>
      <c r="AD16" s="19">
        <v>0.260511597293209</v>
      </c>
      <c r="AE16" s="19">
        <v>0.25555847455995351</v>
      </c>
    </row>
    <row r="17" spans="1:32" x14ac:dyDescent="0.35">
      <c r="A17" s="115"/>
      <c r="B17" s="12" t="s">
        <v>23</v>
      </c>
      <c r="C17" s="21">
        <v>1.64716572194225</v>
      </c>
      <c r="D17" s="21">
        <v>1.5943278028207499</v>
      </c>
      <c r="E17" s="21">
        <v>1.10652832744133</v>
      </c>
      <c r="F17" s="22">
        <v>0.79160502867094396</v>
      </c>
      <c r="G17" s="23">
        <v>0.34945558379735597</v>
      </c>
      <c r="H17" s="24">
        <v>0.12737813926158301</v>
      </c>
      <c r="I17" s="24">
        <v>3.5922398943674702E-2</v>
      </c>
      <c r="L17" s="115"/>
      <c r="M17" s="12" t="s">
        <v>23</v>
      </c>
      <c r="N17" s="21">
        <v>1.64716572194225</v>
      </c>
      <c r="O17" s="21">
        <v>1.5943278028207499</v>
      </c>
      <c r="P17" s="21">
        <v>1.10652832744133</v>
      </c>
      <c r="Q17" s="22">
        <v>0.79160502867094396</v>
      </c>
      <c r="R17" s="23">
        <v>0.34945558379735597</v>
      </c>
      <c r="S17" s="24">
        <v>0.12737813926158301</v>
      </c>
      <c r="T17" s="24">
        <v>3.5922398943674702E-2</v>
      </c>
      <c r="W17" s="115"/>
      <c r="X17" s="12" t="s">
        <v>23</v>
      </c>
      <c r="Y17" s="21">
        <v>2.590359725831175</v>
      </c>
      <c r="Z17" s="21">
        <v>2.2108997502189038</v>
      </c>
      <c r="AA17" s="21">
        <v>1.7843385457011089</v>
      </c>
      <c r="AB17" s="22">
        <v>1.5452312881226611</v>
      </c>
      <c r="AC17" s="23">
        <v>1.1790385985193439</v>
      </c>
      <c r="AD17" s="24">
        <v>0.8858150477128488</v>
      </c>
      <c r="AE17" s="24">
        <v>0.65406803520302703</v>
      </c>
    </row>
    <row r="18" spans="1:32" x14ac:dyDescent="0.35">
      <c r="A18" s="115"/>
      <c r="B18" s="12" t="s">
        <v>24</v>
      </c>
      <c r="C18" s="21">
        <v>2.6980376964292501</v>
      </c>
      <c r="D18" s="21">
        <v>2.7868204828243002</v>
      </c>
      <c r="E18" s="21">
        <v>2.07477551996773</v>
      </c>
      <c r="F18" s="22">
        <v>1.28010773386688</v>
      </c>
      <c r="G18" s="23">
        <v>0.84725315454919803</v>
      </c>
      <c r="H18" s="24">
        <v>0.36910835913769802</v>
      </c>
      <c r="I18" s="24">
        <v>0.136187076898869</v>
      </c>
      <c r="L18" s="115"/>
      <c r="M18" s="12" t="s">
        <v>24</v>
      </c>
      <c r="N18" s="21">
        <v>2.6980376964292501</v>
      </c>
      <c r="O18" s="21">
        <v>2.7868204828243002</v>
      </c>
      <c r="P18" s="21">
        <v>2.07477551996773</v>
      </c>
      <c r="Q18" s="22">
        <v>1.28010773386688</v>
      </c>
      <c r="R18" s="23">
        <v>0.84725315454919803</v>
      </c>
      <c r="S18" s="24">
        <v>0.36910835913769802</v>
      </c>
      <c r="T18" s="24">
        <v>0.136187076898869</v>
      </c>
      <c r="W18" s="115"/>
      <c r="X18" s="12" t="s">
        <v>24</v>
      </c>
      <c r="Y18" s="21">
        <v>4.1307530759733773</v>
      </c>
      <c r="Z18" s="21">
        <v>3.626152997703918</v>
      </c>
      <c r="AA18" s="21">
        <v>3.231163175709705</v>
      </c>
      <c r="AB18" s="22">
        <v>2.8903144578901232</v>
      </c>
      <c r="AC18" s="23">
        <v>2.349320388022285</v>
      </c>
      <c r="AD18" s="24">
        <v>1.832975331868111</v>
      </c>
      <c r="AE18" s="24">
        <v>1.4116925019362649</v>
      </c>
    </row>
    <row r="19" spans="1:32" x14ac:dyDescent="0.35">
      <c r="A19" s="115"/>
      <c r="B19" s="12" t="s">
        <v>25</v>
      </c>
      <c r="C19" s="21">
        <v>4.4905059373301599</v>
      </c>
      <c r="D19" s="21">
        <v>3.8414354140168601</v>
      </c>
      <c r="E19" s="21">
        <v>3.6873304873752302</v>
      </c>
      <c r="F19" s="22">
        <v>1.7870170390507101</v>
      </c>
      <c r="G19" s="23">
        <v>1.17057765282894</v>
      </c>
      <c r="H19" s="24">
        <v>0.78231432798581602</v>
      </c>
      <c r="I19" s="24">
        <v>0.33589346935756398</v>
      </c>
      <c r="L19" s="115"/>
      <c r="M19" s="12" t="s">
        <v>25</v>
      </c>
      <c r="N19" s="21">
        <v>4.4905059373301599</v>
      </c>
      <c r="O19" s="21">
        <v>3.8414354140168601</v>
      </c>
      <c r="P19" s="21">
        <v>3.6873304873752302</v>
      </c>
      <c r="Q19" s="22">
        <v>1.7870170390507101</v>
      </c>
      <c r="R19" s="23">
        <v>1.17057765282894</v>
      </c>
      <c r="S19" s="24">
        <v>0.78231432798581602</v>
      </c>
      <c r="T19" s="24">
        <v>0.33589346935756398</v>
      </c>
      <c r="W19" s="115"/>
      <c r="X19" s="12" t="s">
        <v>25</v>
      </c>
      <c r="Y19" s="21">
        <v>7.2539340584065197</v>
      </c>
      <c r="Z19" s="21">
        <v>5.8973531473538392</v>
      </c>
      <c r="AA19" s="21">
        <v>5.5388870685061216</v>
      </c>
      <c r="AB19" s="22">
        <v>4.7709332348584841</v>
      </c>
      <c r="AC19" s="23">
        <v>4.2343033447407903</v>
      </c>
      <c r="AD19" s="24">
        <v>3.620763875352365</v>
      </c>
      <c r="AE19" s="24">
        <v>2.8850509850187809</v>
      </c>
    </row>
    <row r="20" spans="1:32" x14ac:dyDescent="0.35">
      <c r="A20" s="115"/>
      <c r="B20" s="12" t="s">
        <v>26</v>
      </c>
      <c r="C20" s="21">
        <v>8.1711887387011402</v>
      </c>
      <c r="D20" s="21">
        <v>5.4243053498961196</v>
      </c>
      <c r="E20" s="21">
        <v>5.0953726373394002</v>
      </c>
      <c r="F20" s="22">
        <v>3.6902638538655501</v>
      </c>
      <c r="G20" s="23">
        <v>1.86458308862542</v>
      </c>
      <c r="H20" s="24">
        <v>1.15752421273585</v>
      </c>
      <c r="I20" s="24">
        <v>0.77286183213187098</v>
      </c>
      <c r="L20" s="115"/>
      <c r="M20" s="12" t="s">
        <v>26</v>
      </c>
      <c r="N20" s="21">
        <v>8.1711887387011402</v>
      </c>
      <c r="O20" s="21">
        <v>5.4243053498961196</v>
      </c>
      <c r="P20" s="21">
        <v>5.0953726373394002</v>
      </c>
      <c r="Q20" s="22">
        <v>3.6902638538655501</v>
      </c>
      <c r="R20" s="23">
        <v>1.86458308862542</v>
      </c>
      <c r="S20" s="24">
        <v>1.15752421273585</v>
      </c>
      <c r="T20" s="24">
        <v>0.77286183213187098</v>
      </c>
      <c r="W20" s="115"/>
      <c r="X20" s="12" t="s">
        <v>26</v>
      </c>
      <c r="Y20" s="21">
        <v>10.274649386072729</v>
      </c>
      <c r="Z20" s="21">
        <v>9.0565263089573573</v>
      </c>
      <c r="AA20" s="21">
        <v>8.3055468049022867</v>
      </c>
      <c r="AB20" s="22">
        <v>7.4236006740447253</v>
      </c>
      <c r="AC20" s="23">
        <v>6.5298608019299902</v>
      </c>
      <c r="AD20" s="24">
        <v>5.7771512961545932</v>
      </c>
      <c r="AE20" s="24">
        <v>4.9875641104568373</v>
      </c>
    </row>
    <row r="21" spans="1:32" x14ac:dyDescent="0.35">
      <c r="A21" s="115"/>
      <c r="B21" s="12" t="s">
        <v>27</v>
      </c>
      <c r="C21" s="21">
        <v>12.257318418486101</v>
      </c>
      <c r="D21" s="21">
        <v>9.4297263693242801</v>
      </c>
      <c r="E21" s="21">
        <v>8.4071006093057701</v>
      </c>
      <c r="F21" s="22">
        <v>4.8243283095475702</v>
      </c>
      <c r="G21" s="23">
        <v>3.36008734369002</v>
      </c>
      <c r="H21" s="24">
        <v>1.74646570228066</v>
      </c>
      <c r="I21" s="24">
        <v>1.07707113821362</v>
      </c>
      <c r="L21" s="115"/>
      <c r="M21" s="12" t="s">
        <v>27</v>
      </c>
      <c r="N21" s="21">
        <v>12.257318418486101</v>
      </c>
      <c r="O21" s="21">
        <v>9.4297263693242801</v>
      </c>
      <c r="P21" s="21">
        <v>8.4071006093057701</v>
      </c>
      <c r="Q21" s="22">
        <v>4.8243283095475702</v>
      </c>
      <c r="R21" s="23">
        <v>3.36008734369002</v>
      </c>
      <c r="S21" s="24">
        <v>1.74646570228066</v>
      </c>
      <c r="T21" s="24">
        <v>1.07707113821362</v>
      </c>
      <c r="W21" s="115"/>
      <c r="X21" s="12" t="s">
        <v>27</v>
      </c>
      <c r="Y21" s="21">
        <v>16.751356032828429</v>
      </c>
      <c r="Z21" s="21">
        <v>13.837660113080389</v>
      </c>
      <c r="AA21" s="21">
        <v>11.99575610177558</v>
      </c>
      <c r="AB21" s="22">
        <v>11.02911856981178</v>
      </c>
      <c r="AC21" s="23">
        <v>9.8858079062371598</v>
      </c>
      <c r="AD21" s="24">
        <v>8.7948602550031332</v>
      </c>
      <c r="AE21" s="24">
        <v>7.8369997603986654</v>
      </c>
    </row>
    <row r="22" spans="1:32" x14ac:dyDescent="0.35">
      <c r="A22" s="115"/>
      <c r="B22" s="12" t="s">
        <v>28</v>
      </c>
      <c r="C22" s="21">
        <v>18.6931297475756</v>
      </c>
      <c r="D22" s="21">
        <v>17.244280298242298</v>
      </c>
      <c r="E22" s="21">
        <v>10.563576921343</v>
      </c>
      <c r="F22" s="22">
        <v>7.3354714874298503</v>
      </c>
      <c r="G22" s="23">
        <v>4.1826729199875103</v>
      </c>
      <c r="H22" s="24">
        <v>2.90753036398646</v>
      </c>
      <c r="I22" s="24">
        <v>1.48047957115514</v>
      </c>
      <c r="L22" s="115"/>
      <c r="M22" s="12" t="s">
        <v>28</v>
      </c>
      <c r="N22" s="21">
        <v>18.6931297475756</v>
      </c>
      <c r="O22" s="21">
        <v>17.244280298242298</v>
      </c>
      <c r="P22" s="21">
        <v>10.563576921343</v>
      </c>
      <c r="Q22" s="22">
        <v>7.3354714874298503</v>
      </c>
      <c r="R22" s="23">
        <v>4.1826729199875103</v>
      </c>
      <c r="S22" s="24">
        <v>2.90753036398646</v>
      </c>
      <c r="T22" s="24">
        <v>1.48047957115514</v>
      </c>
      <c r="W22" s="115"/>
      <c r="X22" s="12" t="s">
        <v>28</v>
      </c>
      <c r="Y22" s="21">
        <v>25.714588347624129</v>
      </c>
      <c r="Z22" s="21">
        <v>21.00113653209468</v>
      </c>
      <c r="AA22" s="21">
        <v>17.222853283394219</v>
      </c>
      <c r="AB22" s="22">
        <v>15.10792571785327</v>
      </c>
      <c r="AC22" s="23">
        <v>13.78160034731995</v>
      </c>
      <c r="AD22" s="24">
        <v>12.619160399527971</v>
      </c>
      <c r="AE22" s="24">
        <v>11.29000730496103</v>
      </c>
    </row>
    <row r="23" spans="1:32" x14ac:dyDescent="0.35">
      <c r="A23" s="115"/>
      <c r="B23" s="12" t="s">
        <v>29</v>
      </c>
      <c r="C23" s="21">
        <v>29.3796692688659</v>
      </c>
      <c r="D23" s="21">
        <v>26.790199252106898</v>
      </c>
      <c r="E23" s="21">
        <v>18.4954962513251</v>
      </c>
      <c r="F23" s="22">
        <v>8.7384358199882204</v>
      </c>
      <c r="G23" s="23">
        <v>6.01427500660607</v>
      </c>
      <c r="H23" s="24">
        <v>3.59017909863877</v>
      </c>
      <c r="I23" s="24">
        <v>2.46660044319187</v>
      </c>
      <c r="L23" s="115"/>
      <c r="M23" s="12" t="s">
        <v>29</v>
      </c>
      <c r="N23" s="21">
        <v>29.3796692688659</v>
      </c>
      <c r="O23" s="21">
        <v>26.790199252106898</v>
      </c>
      <c r="P23" s="21">
        <v>18.4954962513251</v>
      </c>
      <c r="Q23" s="22">
        <v>8.7384358199882204</v>
      </c>
      <c r="R23" s="23">
        <v>6.01427500660607</v>
      </c>
      <c r="S23" s="24">
        <v>3.59017909863877</v>
      </c>
      <c r="T23" s="24">
        <v>2.46660044319187</v>
      </c>
      <c r="W23" s="115"/>
      <c r="X23" s="12" t="s">
        <v>29</v>
      </c>
      <c r="Y23" s="21">
        <v>35.721215637787409</v>
      </c>
      <c r="Z23" s="21">
        <v>29.23618540560426</v>
      </c>
      <c r="AA23" s="21">
        <v>27.92980872312814</v>
      </c>
      <c r="AB23" s="22">
        <v>20.829886154136322</v>
      </c>
      <c r="AC23" s="23">
        <v>18.92060816324938</v>
      </c>
      <c r="AD23" s="24">
        <v>17.141414674022339</v>
      </c>
      <c r="AE23" s="24">
        <v>15.75524668706106</v>
      </c>
    </row>
    <row r="24" spans="1:32" x14ac:dyDescent="0.35">
      <c r="A24" s="115"/>
      <c r="B24" s="12" t="s">
        <v>30</v>
      </c>
      <c r="C24" s="21">
        <v>35.686932716280701</v>
      </c>
      <c r="D24" s="21">
        <v>36.0202461851284</v>
      </c>
      <c r="E24" s="21">
        <v>25.015056616958301</v>
      </c>
      <c r="F24" s="22">
        <v>13.4748151176102</v>
      </c>
      <c r="G24" s="23">
        <v>7.5548461675007301</v>
      </c>
      <c r="H24" s="24">
        <v>4.6457388293091197</v>
      </c>
      <c r="I24" s="24">
        <v>2.69428230150656</v>
      </c>
      <c r="L24" s="115"/>
      <c r="M24" s="12" t="s">
        <v>30</v>
      </c>
      <c r="N24" s="21">
        <v>35.686932716280701</v>
      </c>
      <c r="O24" s="21">
        <v>36.0202461851284</v>
      </c>
      <c r="P24" s="21">
        <v>25.015056616958301</v>
      </c>
      <c r="Q24" s="22">
        <v>13.4748151176102</v>
      </c>
      <c r="R24" s="23">
        <v>7.5548461675007301</v>
      </c>
      <c r="S24" s="24">
        <v>4.6457388293091197</v>
      </c>
      <c r="T24" s="24">
        <v>2.69428230150656</v>
      </c>
      <c r="W24" s="115"/>
      <c r="X24" s="12" t="s">
        <v>30</v>
      </c>
      <c r="Y24" s="21">
        <v>50.757629178864441</v>
      </c>
      <c r="Z24" s="21">
        <v>43.394487727234647</v>
      </c>
      <c r="AA24" s="21">
        <v>36.208903502057112</v>
      </c>
      <c r="AB24" s="22">
        <v>29.910579722119898</v>
      </c>
      <c r="AC24" s="23">
        <v>25.083553217088191</v>
      </c>
      <c r="AD24" s="24">
        <v>22.622498999903151</v>
      </c>
      <c r="AE24" s="24">
        <v>20.567063599437351</v>
      </c>
    </row>
    <row r="25" spans="1:32" x14ac:dyDescent="0.35">
      <c r="A25" s="115"/>
      <c r="B25" s="12" t="s">
        <v>31</v>
      </c>
      <c r="C25" s="21">
        <v>50.331789157380697</v>
      </c>
      <c r="D25" s="21">
        <v>41.650088070158297</v>
      </c>
      <c r="E25" s="21">
        <v>31.013947950685701</v>
      </c>
      <c r="F25" s="22">
        <v>18.984718172729501</v>
      </c>
      <c r="G25" s="23">
        <v>10.990851854752</v>
      </c>
      <c r="H25" s="24">
        <v>5.5389732521966</v>
      </c>
      <c r="I25" s="24">
        <v>3.2961599554598502</v>
      </c>
      <c r="L25" s="115"/>
      <c r="M25" s="12" t="s">
        <v>31</v>
      </c>
      <c r="N25" s="21">
        <v>50.331789157380697</v>
      </c>
      <c r="O25" s="21">
        <v>41.650088070158297</v>
      </c>
      <c r="P25" s="21">
        <v>31.013947950685701</v>
      </c>
      <c r="Q25" s="22">
        <v>18.984718172729501</v>
      </c>
      <c r="R25" s="23">
        <v>10.990851854752</v>
      </c>
      <c r="S25" s="24">
        <v>5.5389732521966</v>
      </c>
      <c r="T25" s="24">
        <v>3.2961599554598502</v>
      </c>
      <c r="W25" s="115"/>
      <c r="X25" s="12" t="s">
        <v>31</v>
      </c>
      <c r="Y25" s="21">
        <v>67.349130620952479</v>
      </c>
      <c r="Z25" s="21">
        <v>58.833640270104361</v>
      </c>
      <c r="AA25" s="21">
        <v>46.910402483142001</v>
      </c>
      <c r="AB25" s="22">
        <v>40.361659239652042</v>
      </c>
      <c r="AC25" s="23">
        <v>35.060313540832247</v>
      </c>
      <c r="AD25" s="24">
        <v>28.685659444682919</v>
      </c>
      <c r="AE25" s="24">
        <v>25.942747448471948</v>
      </c>
    </row>
    <row r="26" spans="1:32" x14ac:dyDescent="0.35">
      <c r="A26" s="116"/>
      <c r="B26" s="8" t="s">
        <v>32</v>
      </c>
      <c r="C26" s="25">
        <v>64.432610550472205</v>
      </c>
      <c r="D26" s="25">
        <v>58.796050194107501</v>
      </c>
      <c r="E26" s="25">
        <v>36.190103692514398</v>
      </c>
      <c r="F26" s="26">
        <v>30.296144815572202</v>
      </c>
      <c r="G26" s="27">
        <v>16.309223055350699</v>
      </c>
      <c r="H26" s="27">
        <v>9.0785720515152804</v>
      </c>
      <c r="I26" s="27">
        <v>4.4458015222769198</v>
      </c>
      <c r="J26" s="18"/>
      <c r="L26" s="116"/>
      <c r="M26" s="8" t="s">
        <v>32</v>
      </c>
      <c r="N26" s="25">
        <v>64.432610550472205</v>
      </c>
      <c r="O26" s="25">
        <v>58.796050194107501</v>
      </c>
      <c r="P26" s="25">
        <v>36.190103692514398</v>
      </c>
      <c r="Q26" s="26">
        <v>30.296144815572202</v>
      </c>
      <c r="R26" s="27">
        <v>16.309223055350699</v>
      </c>
      <c r="S26" s="27">
        <v>9.0785720515152804</v>
      </c>
      <c r="T26" s="27">
        <v>4.4458015222769198</v>
      </c>
      <c r="U26" s="18"/>
      <c r="W26" s="116"/>
      <c r="X26" s="8" t="s">
        <v>32</v>
      </c>
      <c r="Y26" s="25">
        <v>95.330422861745717</v>
      </c>
      <c r="Z26" s="25">
        <v>76.680567924169893</v>
      </c>
      <c r="AA26" s="25">
        <v>63.059119370720133</v>
      </c>
      <c r="AB26" s="26">
        <v>55.673352388542597</v>
      </c>
      <c r="AC26" s="27">
        <v>46.192662768210617</v>
      </c>
      <c r="AD26" s="27">
        <v>40.221305999003633</v>
      </c>
      <c r="AE26" s="27">
        <v>33.091233793801642</v>
      </c>
      <c r="AF26" s="18"/>
    </row>
    <row r="27" spans="1:32" ht="14.5" customHeight="1" x14ac:dyDescent="0.35">
      <c r="A27" s="117" t="s">
        <v>36</v>
      </c>
      <c r="B27" s="12" t="s">
        <v>22</v>
      </c>
      <c r="C27" s="30">
        <v>0.52344839426970569</v>
      </c>
      <c r="D27" s="30">
        <v>0.71938021078559555</v>
      </c>
      <c r="E27" s="30">
        <v>0.79324558594888028</v>
      </c>
      <c r="F27" s="20">
        <v>1.0420338488526311</v>
      </c>
      <c r="G27" s="30">
        <v>1.0032559260170937</v>
      </c>
      <c r="H27" s="30">
        <v>1.0789944974727004</v>
      </c>
      <c r="I27" s="30">
        <v>1.0681704480893701</v>
      </c>
      <c r="L27" s="117" t="s">
        <v>36</v>
      </c>
      <c r="M27" s="12" t="s">
        <v>22</v>
      </c>
      <c r="N27" s="30" t="s">
        <v>49</v>
      </c>
      <c r="O27" s="30" t="s">
        <v>49</v>
      </c>
      <c r="P27" s="30" t="s">
        <v>49</v>
      </c>
      <c r="Q27" s="20" t="s">
        <v>49</v>
      </c>
      <c r="R27" s="30" t="s">
        <v>49</v>
      </c>
      <c r="S27" s="30" t="s">
        <v>49</v>
      </c>
      <c r="T27" s="30" t="s">
        <v>49</v>
      </c>
      <c r="W27" s="117" t="s">
        <v>36</v>
      </c>
      <c r="X27" s="12" t="s">
        <v>22</v>
      </c>
      <c r="Y27" s="30">
        <v>0</v>
      </c>
      <c r="Z27" s="30">
        <v>0.16579439683807129</v>
      </c>
      <c r="AA27" s="30">
        <v>0.15099146659143936</v>
      </c>
      <c r="AB27" s="20">
        <v>0.19875465303275996</v>
      </c>
      <c r="AC27" s="30">
        <v>0.19812169380073696</v>
      </c>
      <c r="AD27" s="30">
        <v>0.2283863841801673</v>
      </c>
      <c r="AE27" s="30">
        <v>0.22731025342311006</v>
      </c>
    </row>
    <row r="28" spans="1:32" x14ac:dyDescent="0.35">
      <c r="A28" s="115"/>
      <c r="B28" s="12" t="s">
        <v>23</v>
      </c>
      <c r="C28" s="19">
        <v>0.18453521116364199</v>
      </c>
      <c r="D28" s="19">
        <v>0.19887437105980099</v>
      </c>
      <c r="E28" s="19">
        <v>0.22399225882753401</v>
      </c>
      <c r="F28" s="43">
        <v>0.23833243561449199</v>
      </c>
      <c r="G28" s="19">
        <v>2.02052391601561E-5</v>
      </c>
      <c r="H28" s="19">
        <v>-1.4295418971801499E-3</v>
      </c>
      <c r="I28" s="19">
        <v>0</v>
      </c>
      <c r="L28" s="115"/>
      <c r="M28" s="12" t="s">
        <v>23</v>
      </c>
      <c r="N28" s="19">
        <v>0.18453521116364199</v>
      </c>
      <c r="O28" s="19">
        <v>0.19887437105980099</v>
      </c>
      <c r="P28" s="19">
        <v>0.22399225882753401</v>
      </c>
      <c r="Q28" s="43">
        <v>0.23833243561449199</v>
      </c>
      <c r="R28" s="19">
        <v>2.02052391601561E-5</v>
      </c>
      <c r="S28" s="19">
        <v>-1.4295418971801499E-3</v>
      </c>
      <c r="T28" s="19">
        <v>0</v>
      </c>
      <c r="W28" s="115"/>
      <c r="X28" s="12" t="s">
        <v>23</v>
      </c>
      <c r="Y28" s="19">
        <v>1.719696000739469</v>
      </c>
      <c r="Z28" s="19">
        <v>2.0172203376154441</v>
      </c>
      <c r="AA28" s="19">
        <v>1.811340440228181</v>
      </c>
      <c r="AB28" s="43">
        <v>2.0261602616785979</v>
      </c>
      <c r="AC28" s="19">
        <v>1.705068718877353</v>
      </c>
      <c r="AD28" s="19">
        <v>1.4260395602606559</v>
      </c>
      <c r="AE28" s="19">
        <v>1.1847978458966379</v>
      </c>
    </row>
    <row r="29" spans="1:32" x14ac:dyDescent="0.35">
      <c r="A29" s="115"/>
      <c r="B29" s="12" t="s">
        <v>24</v>
      </c>
      <c r="C29" s="19">
        <v>0.20595625489146099</v>
      </c>
      <c r="D29" s="19">
        <v>4.1961829993553099</v>
      </c>
      <c r="E29" s="19">
        <v>0.20530845542342799</v>
      </c>
      <c r="F29" s="43">
        <v>0.23204440401715201</v>
      </c>
      <c r="G29" s="19">
        <v>2.6749723911213899E-2</v>
      </c>
      <c r="H29" s="19">
        <v>9.8938246894930394E-6</v>
      </c>
      <c r="I29" s="19">
        <v>-1.88412708169523E-3</v>
      </c>
      <c r="L29" s="115"/>
      <c r="M29" s="12" t="s">
        <v>24</v>
      </c>
      <c r="N29" s="19">
        <v>0.20595625489146099</v>
      </c>
      <c r="O29" s="19">
        <v>4.1961829993553099</v>
      </c>
      <c r="P29" s="19">
        <v>0.20530845542342799</v>
      </c>
      <c r="Q29" s="43">
        <v>0.23204440401715201</v>
      </c>
      <c r="R29" s="19">
        <v>2.6749723911213899E-2</v>
      </c>
      <c r="S29" s="19">
        <v>9.8938246894930394E-6</v>
      </c>
      <c r="T29" s="19">
        <v>-1.88412708169523E-3</v>
      </c>
      <c r="W29" s="115"/>
      <c r="X29" s="12" t="s">
        <v>24</v>
      </c>
      <c r="Y29" s="19">
        <v>3.1159144130216458</v>
      </c>
      <c r="Z29" s="19">
        <v>3.9978174077935829</v>
      </c>
      <c r="AA29" s="19">
        <v>2.3841934784361052</v>
      </c>
      <c r="AB29" s="43">
        <v>2.7196588064406471</v>
      </c>
      <c r="AC29" s="19">
        <v>3.567999168043797</v>
      </c>
      <c r="AD29" s="19">
        <v>3.0593943828248129</v>
      </c>
      <c r="AE29" s="19">
        <v>2.6105170855042079</v>
      </c>
    </row>
    <row r="30" spans="1:32" x14ac:dyDescent="0.35">
      <c r="A30" s="115"/>
      <c r="B30" s="12" t="s">
        <v>25</v>
      </c>
      <c r="C30" s="19">
        <v>0.24748432186820901</v>
      </c>
      <c r="D30" s="19">
        <v>0.21668096761052799</v>
      </c>
      <c r="E30" s="19">
        <v>4.79902099971605</v>
      </c>
      <c r="F30" s="43">
        <v>0.21554511359227399</v>
      </c>
      <c r="G30" s="19">
        <v>5.7555455189870304E-3</v>
      </c>
      <c r="H30" s="19">
        <v>3.5297599671170699E-6</v>
      </c>
      <c r="I30" s="19">
        <v>-2.58377695628287E-3</v>
      </c>
      <c r="L30" s="115"/>
      <c r="M30" s="12" t="s">
        <v>25</v>
      </c>
      <c r="N30" s="19">
        <v>0.24748432186820901</v>
      </c>
      <c r="O30" s="19">
        <v>0.21668096761052799</v>
      </c>
      <c r="P30" s="19">
        <v>4.79902099971605</v>
      </c>
      <c r="Q30" s="43">
        <v>0.21554511359227399</v>
      </c>
      <c r="R30" s="19">
        <v>5.7555455189870304E-3</v>
      </c>
      <c r="S30" s="19">
        <v>3.5297599671170699E-6</v>
      </c>
      <c r="T30" s="19">
        <v>-2.58377695628287E-3</v>
      </c>
      <c r="W30" s="115"/>
      <c r="X30" s="12" t="s">
        <v>25</v>
      </c>
      <c r="Y30" s="19">
        <v>4.2889371156040106</v>
      </c>
      <c r="Z30" s="19">
        <v>2.5583735566509178</v>
      </c>
      <c r="AA30" s="19">
        <v>4.6502255359384934</v>
      </c>
      <c r="AB30" s="43">
        <v>5.162677129692316</v>
      </c>
      <c r="AC30" s="19">
        <v>3.6404368750736862</v>
      </c>
      <c r="AD30" s="19">
        <v>4.5334440118059698</v>
      </c>
      <c r="AE30" s="19">
        <v>3.9156935454356159</v>
      </c>
    </row>
    <row r="31" spans="1:32" x14ac:dyDescent="0.35">
      <c r="A31" s="115"/>
      <c r="B31" s="12" t="s">
        <v>26</v>
      </c>
      <c r="C31" s="19">
        <v>0.334072747681535</v>
      </c>
      <c r="D31" s="19">
        <v>0.26676483612636098</v>
      </c>
      <c r="E31" s="19">
        <v>0.23098315670821201</v>
      </c>
      <c r="F31" s="43">
        <v>0.21207468422079501</v>
      </c>
      <c r="G31" s="19">
        <v>2.0638928735728501E-5</v>
      </c>
      <c r="H31" s="19">
        <v>-2.7066734271384798E-5</v>
      </c>
      <c r="I31" s="19">
        <v>0</v>
      </c>
      <c r="L31" s="115"/>
      <c r="M31" s="12" t="s">
        <v>26</v>
      </c>
      <c r="N31" s="19">
        <v>0.334072747681535</v>
      </c>
      <c r="O31" s="19">
        <v>0.26676483612636098</v>
      </c>
      <c r="P31" s="19">
        <v>0.23098315670821201</v>
      </c>
      <c r="Q31" s="43">
        <v>0.21207468422079501</v>
      </c>
      <c r="R31" s="19">
        <v>2.0638928735728501E-5</v>
      </c>
      <c r="S31" s="19">
        <v>-2.7066734271384798E-5</v>
      </c>
      <c r="T31" s="19">
        <v>0</v>
      </c>
      <c r="W31" s="115"/>
      <c r="X31" s="12" t="s">
        <v>26</v>
      </c>
      <c r="Y31" s="19">
        <v>5.0373246381360346</v>
      </c>
      <c r="Z31" s="19">
        <v>7.5002662594522107</v>
      </c>
      <c r="AA31" s="19">
        <v>5.241485462548308</v>
      </c>
      <c r="AB31" s="43">
        <v>6.010872744044323</v>
      </c>
      <c r="AC31" s="19">
        <v>5.9161049429405868</v>
      </c>
      <c r="AD31" s="19">
        <v>5.2489439967362284</v>
      </c>
      <c r="AE31" s="19">
        <v>6.4381109829155161</v>
      </c>
    </row>
    <row r="32" spans="1:32" x14ac:dyDescent="0.35">
      <c r="A32" s="115"/>
      <c r="B32" s="12" t="s">
        <v>27</v>
      </c>
      <c r="C32" s="19">
        <v>10.183393662226001</v>
      </c>
      <c r="D32" s="19">
        <v>0.372506071848971</v>
      </c>
      <c r="E32" s="19">
        <v>8.1591738253703596</v>
      </c>
      <c r="F32" s="43">
        <v>0.25032416979988997</v>
      </c>
      <c r="G32" s="19">
        <v>1.48963038572405</v>
      </c>
      <c r="H32" s="19">
        <v>3.5230422965758599E-3</v>
      </c>
      <c r="I32" s="19">
        <v>4.5702572733777102E-6</v>
      </c>
      <c r="L32" s="115"/>
      <c r="M32" s="12" t="s">
        <v>27</v>
      </c>
      <c r="N32" s="19">
        <v>10.183393662226001</v>
      </c>
      <c r="O32" s="19">
        <v>0.372506071848971</v>
      </c>
      <c r="P32" s="19">
        <v>8.1591738253703596</v>
      </c>
      <c r="Q32" s="43">
        <v>0.25032416979988997</v>
      </c>
      <c r="R32" s="19">
        <v>1.48963038572405</v>
      </c>
      <c r="S32" s="19">
        <v>3.5230422965758599E-3</v>
      </c>
      <c r="T32" s="19">
        <v>4.5702572733777102E-6</v>
      </c>
      <c r="W32" s="115"/>
      <c r="X32" s="12" t="s">
        <v>27</v>
      </c>
      <c r="Y32" s="19">
        <v>11.815284144157211</v>
      </c>
      <c r="Z32" s="19">
        <v>10.034136970150531</v>
      </c>
      <c r="AA32" s="19">
        <v>9.3514601176349199</v>
      </c>
      <c r="AB32" s="43">
        <v>5.9568695567412133</v>
      </c>
      <c r="AC32" s="19">
        <v>8.8521533299005739</v>
      </c>
      <c r="AD32" s="19">
        <v>8.450519417864399</v>
      </c>
      <c r="AE32" s="19">
        <v>7.5602491078504279</v>
      </c>
    </row>
    <row r="33" spans="1:32" x14ac:dyDescent="0.35">
      <c r="A33" s="115"/>
      <c r="B33" s="12" t="s">
        <v>28</v>
      </c>
      <c r="C33" s="19">
        <v>12.7494103397717</v>
      </c>
      <c r="D33" s="19">
        <v>15.8026148059965</v>
      </c>
      <c r="E33" s="19">
        <v>9.9793759563568596</v>
      </c>
      <c r="F33" s="43">
        <v>9.6525096525096501</v>
      </c>
      <c r="G33" s="19">
        <v>0.44890974951871199</v>
      </c>
      <c r="H33" s="19">
        <v>1.2831212539605199</v>
      </c>
      <c r="I33" s="19">
        <v>2.0971235304173799E-3</v>
      </c>
      <c r="L33" s="115"/>
      <c r="M33" s="12" t="s">
        <v>28</v>
      </c>
      <c r="N33" s="19">
        <v>12.7494103397717</v>
      </c>
      <c r="O33" s="19">
        <v>15.8026148059965</v>
      </c>
      <c r="P33" s="19">
        <v>9.9793759563568596</v>
      </c>
      <c r="Q33" s="43">
        <v>9.6525096525096501</v>
      </c>
      <c r="R33" s="19">
        <v>0.44890974951871199</v>
      </c>
      <c r="S33" s="19">
        <v>1.2831212539605199</v>
      </c>
      <c r="T33" s="19">
        <v>2.0971235304173799E-3</v>
      </c>
      <c r="W33" s="115"/>
      <c r="X33" s="12" t="s">
        <v>28</v>
      </c>
      <c r="Y33" s="19">
        <v>16.734907902223512</v>
      </c>
      <c r="Z33" s="19">
        <v>14.01704711517241</v>
      </c>
      <c r="AA33" s="19">
        <v>14.65630954125751</v>
      </c>
      <c r="AB33" s="43">
        <v>14.116613685795549</v>
      </c>
      <c r="AC33" s="19">
        <v>9.7466954954943521</v>
      </c>
      <c r="AD33" s="19">
        <v>12.83459357256857</v>
      </c>
      <c r="AE33" s="19">
        <v>12.29325147146263</v>
      </c>
    </row>
    <row r="34" spans="1:32" x14ac:dyDescent="0.35">
      <c r="A34" s="115"/>
      <c r="B34" s="12" t="s">
        <v>29</v>
      </c>
      <c r="C34" s="19">
        <v>40.191521336455402</v>
      </c>
      <c r="D34" s="19">
        <v>0.755972180223767</v>
      </c>
      <c r="E34" s="19">
        <v>17.230557162373302</v>
      </c>
      <c r="F34" s="43">
        <v>0.46663555762949099</v>
      </c>
      <c r="G34" s="19">
        <v>0.78174463598178001</v>
      </c>
      <c r="H34" s="19">
        <v>2.4592841376502102E-3</v>
      </c>
      <c r="I34" s="19">
        <v>3.1205613684018901E-2</v>
      </c>
      <c r="L34" s="115"/>
      <c r="M34" s="12" t="s">
        <v>29</v>
      </c>
      <c r="N34" s="19">
        <v>40.191521336455402</v>
      </c>
      <c r="O34" s="19">
        <v>0.755972180223767</v>
      </c>
      <c r="P34" s="19">
        <v>17.230557162373302</v>
      </c>
      <c r="Q34" s="43">
        <v>0.46663555762949099</v>
      </c>
      <c r="R34" s="19">
        <v>0.78174463598178001</v>
      </c>
      <c r="S34" s="19">
        <v>2.4592841376502102E-3</v>
      </c>
      <c r="T34" s="19">
        <v>3.1205613684018901E-2</v>
      </c>
      <c r="W34" s="115"/>
      <c r="X34" s="12" t="s">
        <v>29</v>
      </c>
      <c r="Y34" s="19">
        <v>29.540413358485871</v>
      </c>
      <c r="Z34" s="19">
        <v>23.003272541036971</v>
      </c>
      <c r="AA34" s="19">
        <v>20.50524934383202</v>
      </c>
      <c r="AB34" s="43">
        <v>15.27133341647726</v>
      </c>
      <c r="AC34" s="19">
        <v>17.341091350442198</v>
      </c>
      <c r="AD34" s="19">
        <v>12.623164669283531</v>
      </c>
      <c r="AE34" s="19">
        <v>16.399214899388159</v>
      </c>
    </row>
    <row r="35" spans="1:32" x14ac:dyDescent="0.35">
      <c r="A35" s="115"/>
      <c r="B35" s="12" t="s">
        <v>30</v>
      </c>
      <c r="C35" s="19">
        <v>46.059365404298802</v>
      </c>
      <c r="D35" s="19">
        <v>24.5969455065852</v>
      </c>
      <c r="E35" s="19">
        <v>29.8992768112421</v>
      </c>
      <c r="F35" s="43">
        <v>0.72259556326324104</v>
      </c>
      <c r="G35" s="19">
        <v>8.9121142713259202E-2</v>
      </c>
      <c r="H35" s="19">
        <v>6.6938318823623999E-2</v>
      </c>
      <c r="I35" s="19">
        <v>-1.55766348604981E-6</v>
      </c>
      <c r="L35" s="115"/>
      <c r="M35" s="12" t="s">
        <v>30</v>
      </c>
      <c r="N35" s="19">
        <v>46.059365404298802</v>
      </c>
      <c r="O35" s="19">
        <v>24.5969455065852</v>
      </c>
      <c r="P35" s="19">
        <v>29.8992768112421</v>
      </c>
      <c r="Q35" s="43">
        <v>0.72259556326324104</v>
      </c>
      <c r="R35" s="19">
        <v>8.9121142713259202E-2</v>
      </c>
      <c r="S35" s="19">
        <v>6.6938318823623999E-2</v>
      </c>
      <c r="T35" s="19">
        <v>-1.55766348604981E-6</v>
      </c>
      <c r="W35" s="115"/>
      <c r="X35" s="12" t="s">
        <v>30</v>
      </c>
      <c r="Y35" s="19">
        <v>44.498831905662477</v>
      </c>
      <c r="Z35" s="19">
        <v>27.990600365830641</v>
      </c>
      <c r="AA35" s="19">
        <v>26.439778117382041</v>
      </c>
      <c r="AB35" s="43">
        <v>21.122690951118908</v>
      </c>
      <c r="AC35" s="19">
        <v>17.46081990730918</v>
      </c>
      <c r="AD35" s="19">
        <v>18.60136992320195</v>
      </c>
      <c r="AE35" s="19">
        <v>13.602529885111331</v>
      </c>
    </row>
    <row r="36" spans="1:32" x14ac:dyDescent="0.35">
      <c r="A36" s="115"/>
      <c r="B36" s="12" t="s">
        <v>31</v>
      </c>
      <c r="C36" s="19">
        <v>2.11702938436785</v>
      </c>
      <c r="D36" s="19">
        <v>51.982256723038503</v>
      </c>
      <c r="E36" s="19">
        <v>1.4515894904920801</v>
      </c>
      <c r="F36" s="43">
        <v>1.1825642723681999</v>
      </c>
      <c r="G36" s="19">
        <v>0.14668010300565801</v>
      </c>
      <c r="H36" s="19">
        <v>-8.0514995706175303E-7</v>
      </c>
      <c r="I36" s="19">
        <v>-7.6263202181964799E-6</v>
      </c>
      <c r="L36" s="115"/>
      <c r="M36" s="12" t="s">
        <v>31</v>
      </c>
      <c r="N36" s="19">
        <v>2.11702938436785</v>
      </c>
      <c r="O36" s="19">
        <v>51.982256723038503</v>
      </c>
      <c r="P36" s="19">
        <v>1.4515894904920801</v>
      </c>
      <c r="Q36" s="43">
        <v>1.1825642723681999</v>
      </c>
      <c r="R36" s="19">
        <v>0.14668010300565801</v>
      </c>
      <c r="S36" s="19">
        <v>-8.0514995706175303E-7</v>
      </c>
      <c r="T36" s="19">
        <v>-7.6263202181964799E-6</v>
      </c>
      <c r="W36" s="115"/>
      <c r="X36" s="12" t="s">
        <v>31</v>
      </c>
      <c r="Y36" s="19">
        <v>44.50158227848101</v>
      </c>
      <c r="Z36" s="19">
        <v>45.748983644738352</v>
      </c>
      <c r="AA36" s="19">
        <v>36.514436243186147</v>
      </c>
      <c r="AB36" s="43">
        <v>27.161491629623249</v>
      </c>
      <c r="AC36" s="19">
        <v>23.4206945173047</v>
      </c>
      <c r="AD36" s="19">
        <v>19.776163483775889</v>
      </c>
      <c r="AE36" s="19">
        <v>21.035390997197268</v>
      </c>
    </row>
    <row r="37" spans="1:32" x14ac:dyDescent="0.35">
      <c r="A37" s="116"/>
      <c r="B37" s="12" t="s">
        <v>32</v>
      </c>
      <c r="C37" s="44">
        <v>2.5704297758585199</v>
      </c>
      <c r="D37" s="44">
        <v>2.2534703443302599</v>
      </c>
      <c r="E37" s="44">
        <v>1.73034330011074</v>
      </c>
      <c r="F37" s="45">
        <v>1.2903558801517401</v>
      </c>
      <c r="G37" s="44">
        <v>3.9628050361771099E-8</v>
      </c>
      <c r="H37" s="44">
        <v>-1.96569798958194E-3</v>
      </c>
      <c r="I37" s="44">
        <v>0</v>
      </c>
      <c r="L37" s="116"/>
      <c r="M37" s="12" t="s">
        <v>32</v>
      </c>
      <c r="N37" s="44">
        <v>2.5704297758585199</v>
      </c>
      <c r="O37" s="44">
        <v>2.2534703443302599</v>
      </c>
      <c r="P37" s="44">
        <v>1.73034330011074</v>
      </c>
      <c r="Q37" s="45">
        <v>1.2903558801517401</v>
      </c>
      <c r="R37" s="44">
        <v>3.9628050361771099E-8</v>
      </c>
      <c r="S37" s="44">
        <v>-1.96569798958194E-3</v>
      </c>
      <c r="T37" s="44">
        <v>0</v>
      </c>
      <c r="W37" s="116"/>
      <c r="X37" s="12" t="s">
        <v>32</v>
      </c>
      <c r="Y37" s="44">
        <v>57.97828164909037</v>
      </c>
      <c r="Z37" s="44">
        <v>36.66834164029715</v>
      </c>
      <c r="AA37" s="44">
        <v>51.795758963256077</v>
      </c>
      <c r="AB37" s="45">
        <v>26.837632324437159</v>
      </c>
      <c r="AC37" s="44">
        <v>23.790834837325441</v>
      </c>
      <c r="AD37" s="44">
        <v>20.638118288799529</v>
      </c>
      <c r="AE37" s="44">
        <v>17.349918634268761</v>
      </c>
    </row>
    <row r="38" spans="1:32" ht="14.5" customHeight="1" x14ac:dyDescent="0.35">
      <c r="A38" s="117" t="s">
        <v>50</v>
      </c>
      <c r="B38" s="28" t="s">
        <v>22</v>
      </c>
      <c r="C38" s="21">
        <v>0.24052993555401261</v>
      </c>
      <c r="D38" s="21">
        <v>0.18649409746181533</v>
      </c>
      <c r="E38" s="21">
        <v>0.16395204125336038</v>
      </c>
      <c r="F38" s="29">
        <v>9.5662519772964527E-2</v>
      </c>
      <c r="G38" s="21">
        <v>0.14140412896289492</v>
      </c>
      <c r="H38" s="21">
        <v>0.14384698712652116</v>
      </c>
      <c r="I38" s="21">
        <v>0.14054896734501474</v>
      </c>
      <c r="L38" s="117" t="s">
        <v>50</v>
      </c>
      <c r="M38" s="28" t="s">
        <v>22</v>
      </c>
      <c r="N38" s="21">
        <v>0.24052993555401261</v>
      </c>
      <c r="O38" s="21">
        <v>0.18649409746181533</v>
      </c>
      <c r="P38" s="21">
        <v>0.16395204125336038</v>
      </c>
      <c r="Q38" s="29">
        <v>9.5662519772964527E-2</v>
      </c>
      <c r="R38" s="21">
        <v>0.14140412896289492</v>
      </c>
      <c r="S38" s="21">
        <v>0.14384698712652116</v>
      </c>
      <c r="T38" s="21">
        <v>0.14054896734501474</v>
      </c>
      <c r="W38" s="117" t="s">
        <v>50</v>
      </c>
      <c r="X38" s="28" t="s">
        <v>22</v>
      </c>
      <c r="Y38" s="21">
        <v>0.33474063876882393</v>
      </c>
      <c r="Z38" s="21">
        <v>0.33565132222661637</v>
      </c>
      <c r="AA38" s="21">
        <v>0.25457322042859709</v>
      </c>
      <c r="AB38" s="29">
        <v>0.2837930269425567</v>
      </c>
      <c r="AC38" s="21">
        <v>0.28929897920835895</v>
      </c>
      <c r="AD38" s="21">
        <v>0.29255940503298994</v>
      </c>
      <c r="AE38" s="21">
        <v>0.28730786557174859</v>
      </c>
    </row>
    <row r="39" spans="1:32" x14ac:dyDescent="0.35">
      <c r="A39" s="115"/>
      <c r="B39" s="12" t="s">
        <v>23</v>
      </c>
      <c r="C39" s="21">
        <v>1.52716965178669</v>
      </c>
      <c r="D39" s="21">
        <v>1.42213746583907</v>
      </c>
      <c r="E39" s="21">
        <v>1.2533183094287701</v>
      </c>
      <c r="F39" s="22">
        <v>0.86031842327499897</v>
      </c>
      <c r="G39" s="23">
        <v>0.294369583057566</v>
      </c>
      <c r="H39" s="24">
        <v>7.9707382514523695E-2</v>
      </c>
      <c r="I39" s="24">
        <v>1.3529917678827099E-2</v>
      </c>
      <c r="L39" s="115"/>
      <c r="M39" s="12" t="s">
        <v>23</v>
      </c>
      <c r="N39" s="21">
        <v>1.52716965178669</v>
      </c>
      <c r="O39" s="21">
        <v>1.42213746583907</v>
      </c>
      <c r="P39" s="21">
        <v>1.2533183094287701</v>
      </c>
      <c r="Q39" s="22">
        <v>0.86031842327499897</v>
      </c>
      <c r="R39" s="23">
        <v>0.294369583057566</v>
      </c>
      <c r="S39" s="24">
        <v>7.9707382514523695E-2</v>
      </c>
      <c r="T39" s="24">
        <v>1.3529917678827099E-2</v>
      </c>
      <c r="W39" s="115"/>
      <c r="X39" s="12" t="s">
        <v>23</v>
      </c>
      <c r="Y39" s="21">
        <v>2.5482241385848692</v>
      </c>
      <c r="Z39" s="21">
        <v>2.187252415178004</v>
      </c>
      <c r="AA39" s="21">
        <v>1.5604644233799569</v>
      </c>
      <c r="AB39" s="22">
        <v>1.768714506157878</v>
      </c>
      <c r="AC39" s="23">
        <v>1.3681980889684999</v>
      </c>
      <c r="AD39" s="24">
        <v>1.043764735391326</v>
      </c>
      <c r="AE39" s="24">
        <v>0.78402016980951061</v>
      </c>
    </row>
    <row r="40" spans="1:32" x14ac:dyDescent="0.35">
      <c r="A40" s="115"/>
      <c r="B40" s="12" t="s">
        <v>24</v>
      </c>
      <c r="C40" s="21">
        <v>2.9517883996333301</v>
      </c>
      <c r="D40" s="21">
        <v>2.3166576106414598</v>
      </c>
      <c r="E40" s="21">
        <v>1.87932041181742</v>
      </c>
      <c r="F40" s="22">
        <v>1.0437402548001899</v>
      </c>
      <c r="G40" s="23">
        <v>0.74572601622329704</v>
      </c>
      <c r="H40" s="24">
        <v>0.258519047220514</v>
      </c>
      <c r="I40" s="24">
        <v>6.7292770436851806E-2</v>
      </c>
      <c r="L40" s="115"/>
      <c r="M40" s="12" t="s">
        <v>24</v>
      </c>
      <c r="N40" s="21">
        <v>2.9517883996333301</v>
      </c>
      <c r="O40" s="21">
        <v>2.3166576106414598</v>
      </c>
      <c r="P40" s="21">
        <v>1.87932041181742</v>
      </c>
      <c r="Q40" s="22">
        <v>1.0437402548001899</v>
      </c>
      <c r="R40" s="23">
        <v>0.74572601622329704</v>
      </c>
      <c r="S40" s="24">
        <v>0.258519047220514</v>
      </c>
      <c r="T40" s="24">
        <v>6.7292770436851806E-2</v>
      </c>
      <c r="W40" s="115"/>
      <c r="X40" s="12" t="s">
        <v>24</v>
      </c>
      <c r="Y40" s="21">
        <v>4.016502722345602</v>
      </c>
      <c r="Z40" s="21">
        <v>3.4138109733689168</v>
      </c>
      <c r="AA40" s="21">
        <v>2.9261920657124101</v>
      </c>
      <c r="AB40" s="22">
        <v>2.8768049670774229</v>
      </c>
      <c r="AC40" s="23">
        <v>2.692739259229104</v>
      </c>
      <c r="AD40" s="24">
        <v>2.127606145123448</v>
      </c>
      <c r="AE40" s="24">
        <v>1.661610052268109</v>
      </c>
    </row>
    <row r="41" spans="1:32" x14ac:dyDescent="0.35">
      <c r="A41" s="115"/>
      <c r="B41" s="12" t="s">
        <v>25</v>
      </c>
      <c r="C41" s="21">
        <v>3.7457795599364498</v>
      </c>
      <c r="D41" s="21">
        <v>3.4934980626441701</v>
      </c>
      <c r="E41" s="21">
        <v>3.2617492625388702</v>
      </c>
      <c r="F41" s="22">
        <v>1.6923169767172299</v>
      </c>
      <c r="G41" s="23">
        <v>0.94873143519709602</v>
      </c>
      <c r="H41" s="24">
        <v>0.63583045784581804</v>
      </c>
      <c r="I41" s="24">
        <v>0.212122896115854</v>
      </c>
      <c r="L41" s="115"/>
      <c r="M41" s="12" t="s">
        <v>25</v>
      </c>
      <c r="N41" s="21">
        <v>3.7457795599364498</v>
      </c>
      <c r="O41" s="21">
        <v>3.4934980626441701</v>
      </c>
      <c r="P41" s="21">
        <v>3.2617492625388702</v>
      </c>
      <c r="Q41" s="22">
        <v>1.6923169767172299</v>
      </c>
      <c r="R41" s="23">
        <v>0.94873143519709602</v>
      </c>
      <c r="S41" s="24">
        <v>0.63583045784581804</v>
      </c>
      <c r="T41" s="24">
        <v>0.212122896115854</v>
      </c>
      <c r="W41" s="115"/>
      <c r="X41" s="12" t="s">
        <v>25</v>
      </c>
      <c r="Y41" s="21">
        <v>5.7397029212502417</v>
      </c>
      <c r="Z41" s="21">
        <v>4.8160217158797369</v>
      </c>
      <c r="AA41" s="21">
        <v>4.9502119477028872</v>
      </c>
      <c r="AB41" s="22">
        <v>4.0389243318745658</v>
      </c>
      <c r="AC41" s="23">
        <v>3.6132203712155699</v>
      </c>
      <c r="AD41" s="24">
        <v>3.6186539818913501</v>
      </c>
      <c r="AE41" s="24">
        <v>2.8989982027374022</v>
      </c>
    </row>
    <row r="42" spans="1:32" x14ac:dyDescent="0.35">
      <c r="A42" s="115"/>
      <c r="B42" s="12" t="s">
        <v>26</v>
      </c>
      <c r="C42" s="21">
        <v>7.2945014176287604</v>
      </c>
      <c r="D42" s="21">
        <v>5.1878848903078101</v>
      </c>
      <c r="E42" s="21">
        <v>4.7810162784192798</v>
      </c>
      <c r="F42" s="22">
        <v>2.8759141177609</v>
      </c>
      <c r="G42" s="23">
        <v>1.5272768425618</v>
      </c>
      <c r="H42" s="24">
        <v>0.86369471711001899</v>
      </c>
      <c r="I42" s="24">
        <v>0.57428181252417498</v>
      </c>
      <c r="L42" s="115"/>
      <c r="M42" s="12" t="s">
        <v>26</v>
      </c>
      <c r="N42" s="21">
        <v>7.2945014176287604</v>
      </c>
      <c r="O42" s="21">
        <v>5.1878848903078101</v>
      </c>
      <c r="P42" s="21">
        <v>4.7810162784192798</v>
      </c>
      <c r="Q42" s="22">
        <v>2.8759141177609</v>
      </c>
      <c r="R42" s="23">
        <v>1.5272768425618</v>
      </c>
      <c r="S42" s="24">
        <v>0.86369471711001899</v>
      </c>
      <c r="T42" s="24">
        <v>0.57428181252417498</v>
      </c>
      <c r="W42" s="115"/>
      <c r="X42" s="12" t="s">
        <v>26</v>
      </c>
      <c r="Y42" s="21">
        <v>9.0415400260112708</v>
      </c>
      <c r="Z42" s="21">
        <v>7.4889630175791089</v>
      </c>
      <c r="AA42" s="21">
        <v>7.4806003433817363</v>
      </c>
      <c r="AB42" s="22">
        <v>6.3710622491394249</v>
      </c>
      <c r="AC42" s="23">
        <v>5.7231972898700176</v>
      </c>
      <c r="AD42" s="24">
        <v>5.1227322692414328</v>
      </c>
      <c r="AE42" s="24">
        <v>5.1299161096885344</v>
      </c>
    </row>
    <row r="43" spans="1:32" x14ac:dyDescent="0.35">
      <c r="A43" s="115"/>
      <c r="B43" s="12" t="s">
        <v>27</v>
      </c>
      <c r="C43" s="21">
        <v>11.8308341744972</v>
      </c>
      <c r="D43" s="21">
        <v>9.1093926513847805</v>
      </c>
      <c r="E43" s="21">
        <v>6.6792212117721004</v>
      </c>
      <c r="F43" s="22">
        <v>4.0624416261308296</v>
      </c>
      <c r="G43" s="23">
        <v>2.3721702476524902</v>
      </c>
      <c r="H43" s="24">
        <v>1.24835889647428</v>
      </c>
      <c r="I43" s="24">
        <v>0.68859392369152905</v>
      </c>
      <c r="L43" s="115"/>
      <c r="M43" s="12" t="s">
        <v>27</v>
      </c>
      <c r="N43" s="21">
        <v>11.8308341744972</v>
      </c>
      <c r="O43" s="21">
        <v>9.1093926513847805</v>
      </c>
      <c r="P43" s="21">
        <v>6.6792212117721004</v>
      </c>
      <c r="Q43" s="22">
        <v>4.0624416261308296</v>
      </c>
      <c r="R43" s="23">
        <v>2.3721702476524902</v>
      </c>
      <c r="S43" s="24">
        <v>1.24835889647428</v>
      </c>
      <c r="T43" s="24">
        <v>0.68859392369152905</v>
      </c>
      <c r="W43" s="115"/>
      <c r="X43" s="12" t="s">
        <v>27</v>
      </c>
      <c r="Y43" s="21">
        <v>13.8596270483157</v>
      </c>
      <c r="Z43" s="21">
        <v>11.535552129296191</v>
      </c>
      <c r="AA43" s="21">
        <v>9.5553473538098377</v>
      </c>
      <c r="AB43" s="22">
        <v>9.0513290102272048</v>
      </c>
      <c r="AC43" s="23">
        <v>8.4223304045043772</v>
      </c>
      <c r="AD43" s="24">
        <v>7.3861308347848587</v>
      </c>
      <c r="AE43" s="24">
        <v>6.6481293514558883</v>
      </c>
    </row>
    <row r="44" spans="1:32" x14ac:dyDescent="0.35">
      <c r="A44" s="115"/>
      <c r="B44" s="12" t="s">
        <v>28</v>
      </c>
      <c r="C44" s="21">
        <v>21.756059672601801</v>
      </c>
      <c r="D44" s="21">
        <v>16.1114882271638</v>
      </c>
      <c r="E44" s="21">
        <v>10.194537570248601</v>
      </c>
      <c r="F44" s="22">
        <v>4.9359816761869197</v>
      </c>
      <c r="G44" s="23">
        <v>3.3217021027771998</v>
      </c>
      <c r="H44" s="24">
        <v>1.8894122103247799</v>
      </c>
      <c r="I44" s="24">
        <v>0.96299658430085899</v>
      </c>
      <c r="L44" s="115"/>
      <c r="M44" s="12" t="s">
        <v>28</v>
      </c>
      <c r="N44" s="21">
        <v>21.756059672601801</v>
      </c>
      <c r="O44" s="21">
        <v>16.1114882271638</v>
      </c>
      <c r="P44" s="21">
        <v>10.194537570248601</v>
      </c>
      <c r="Q44" s="22">
        <v>4.9359816761869197</v>
      </c>
      <c r="R44" s="23">
        <v>3.3217021027771998</v>
      </c>
      <c r="S44" s="24">
        <v>1.8894122103247799</v>
      </c>
      <c r="T44" s="24">
        <v>0.96299658430085899</v>
      </c>
      <c r="W44" s="115"/>
      <c r="X44" s="12" t="s">
        <v>28</v>
      </c>
      <c r="Y44" s="21">
        <v>21.276916353992441</v>
      </c>
      <c r="Z44" s="21">
        <v>18.713619397009669</v>
      </c>
      <c r="AA44" s="21">
        <v>15.02385245706909</v>
      </c>
      <c r="AB44" s="22">
        <v>13.102898944132759</v>
      </c>
      <c r="AC44" s="23">
        <v>12.15216692974445</v>
      </c>
      <c r="AD44" s="24">
        <v>11.28854235063436</v>
      </c>
      <c r="AE44" s="24">
        <v>9.9748665760148523</v>
      </c>
    </row>
    <row r="45" spans="1:32" x14ac:dyDescent="0.35">
      <c r="A45" s="115"/>
      <c r="B45" s="12" t="s">
        <v>29</v>
      </c>
      <c r="C45" s="21">
        <v>35.741026579208103</v>
      </c>
      <c r="D45" s="21">
        <v>28.586962058344401</v>
      </c>
      <c r="E45" s="21">
        <v>18.525053668170099</v>
      </c>
      <c r="F45" s="22">
        <v>7.9724292054564003</v>
      </c>
      <c r="G45" s="23">
        <v>4.4428383712155197</v>
      </c>
      <c r="H45" s="24">
        <v>2.8284206030538002</v>
      </c>
      <c r="I45" s="24">
        <v>1.57767645284837</v>
      </c>
      <c r="L45" s="115"/>
      <c r="M45" s="12" t="s">
        <v>29</v>
      </c>
      <c r="N45" s="21">
        <v>35.741026579208103</v>
      </c>
      <c r="O45" s="21">
        <v>28.586962058344401</v>
      </c>
      <c r="P45" s="21">
        <v>18.525053668170099</v>
      </c>
      <c r="Q45" s="22">
        <v>7.9724292054564003</v>
      </c>
      <c r="R45" s="23">
        <v>4.4428383712155197</v>
      </c>
      <c r="S45" s="24">
        <v>2.8284206030538002</v>
      </c>
      <c r="T45" s="24">
        <v>1.57767645284837</v>
      </c>
      <c r="W45" s="115"/>
      <c r="X45" s="12" t="s">
        <v>29</v>
      </c>
      <c r="Y45" s="21">
        <v>34.404585639771703</v>
      </c>
      <c r="Z45" s="21">
        <v>27.74925431519241</v>
      </c>
      <c r="AA45" s="21">
        <v>20.067379727559651</v>
      </c>
      <c r="AB45" s="22">
        <v>16.91344561189484</v>
      </c>
      <c r="AC45" s="23">
        <v>15.18667954207079</v>
      </c>
      <c r="AD45" s="24">
        <v>14.318426276412749</v>
      </c>
      <c r="AE45" s="24">
        <v>13.33276317189077</v>
      </c>
    </row>
    <row r="46" spans="1:32" x14ac:dyDescent="0.35">
      <c r="A46" s="115"/>
      <c r="B46" s="12" t="s">
        <v>30</v>
      </c>
      <c r="C46" s="21">
        <v>57.756293552639796</v>
      </c>
      <c r="D46" s="21">
        <v>38.0885919340081</v>
      </c>
      <c r="E46" s="21">
        <v>26.3748451604976</v>
      </c>
      <c r="F46" s="22">
        <v>13.451684400322099</v>
      </c>
      <c r="G46" s="23">
        <v>6.3723714601221797</v>
      </c>
      <c r="H46" s="24">
        <v>3.1204580700777198</v>
      </c>
      <c r="I46" s="24">
        <v>1.91876454003606</v>
      </c>
      <c r="L46" s="115"/>
      <c r="M46" s="12" t="s">
        <v>30</v>
      </c>
      <c r="N46" s="21">
        <v>57.756293552639796</v>
      </c>
      <c r="O46" s="21">
        <v>38.0885919340081</v>
      </c>
      <c r="P46" s="21">
        <v>26.3748451604976</v>
      </c>
      <c r="Q46" s="22">
        <v>13.451684400322099</v>
      </c>
      <c r="R46" s="23">
        <v>6.3723714601221797</v>
      </c>
      <c r="S46" s="24">
        <v>3.1204580700777198</v>
      </c>
      <c r="T46" s="24">
        <v>1.91876454003606</v>
      </c>
      <c r="W46" s="115"/>
      <c r="X46" s="12" t="s">
        <v>30</v>
      </c>
      <c r="Y46" s="21">
        <v>49.388211479049751</v>
      </c>
      <c r="Z46" s="21">
        <v>44.576972090282219</v>
      </c>
      <c r="AA46" s="21">
        <v>34.724220242831443</v>
      </c>
      <c r="AB46" s="22">
        <v>26.84640598674854</v>
      </c>
      <c r="AC46" s="23">
        <v>23.126357238954348</v>
      </c>
      <c r="AD46" s="24">
        <v>20.346921368997862</v>
      </c>
      <c r="AE46" s="24">
        <v>19.248287912697851</v>
      </c>
    </row>
    <row r="47" spans="1:32" x14ac:dyDescent="0.35">
      <c r="A47" s="115"/>
      <c r="B47" s="12" t="s">
        <v>31</v>
      </c>
      <c r="C47" s="21">
        <v>71.890362135042494</v>
      </c>
      <c r="D47" s="21">
        <v>62.025179178565899</v>
      </c>
      <c r="E47" s="21">
        <v>37.810373166509301</v>
      </c>
      <c r="F47" s="22">
        <v>20.725362086148401</v>
      </c>
      <c r="G47" s="23">
        <v>10.3775340525823</v>
      </c>
      <c r="H47" s="24">
        <v>4.6743290180946699</v>
      </c>
      <c r="I47" s="24">
        <v>2.1788119740440202</v>
      </c>
      <c r="L47" s="115"/>
      <c r="M47" s="12" t="s">
        <v>31</v>
      </c>
      <c r="N47" s="21">
        <v>71.890362135042494</v>
      </c>
      <c r="O47" s="21">
        <v>62.025179178565899</v>
      </c>
      <c r="P47" s="21">
        <v>37.810373166509301</v>
      </c>
      <c r="Q47" s="22">
        <v>20.725362086148401</v>
      </c>
      <c r="R47" s="23">
        <v>10.3775340525823</v>
      </c>
      <c r="S47" s="24">
        <v>4.6743290180946699</v>
      </c>
      <c r="T47" s="24">
        <v>2.1788119740440202</v>
      </c>
      <c r="W47" s="115"/>
      <c r="X47" s="12" t="s">
        <v>31</v>
      </c>
      <c r="Y47" s="21">
        <v>73.573180731903904</v>
      </c>
      <c r="Z47" s="21">
        <v>62.579183783161213</v>
      </c>
      <c r="AA47" s="21">
        <v>47.744350169861598</v>
      </c>
      <c r="AB47" s="22">
        <v>44.213658953340747</v>
      </c>
      <c r="AC47" s="23">
        <v>33.50799619679259</v>
      </c>
      <c r="AD47" s="24">
        <v>28.60454602859976</v>
      </c>
      <c r="AE47" s="24">
        <v>25.302882490640901</v>
      </c>
    </row>
    <row r="48" spans="1:32" x14ac:dyDescent="0.35">
      <c r="A48" s="116"/>
      <c r="B48" s="8" t="s">
        <v>32</v>
      </c>
      <c r="C48" s="25">
        <v>90.278049283284702</v>
      </c>
      <c r="D48" s="25">
        <v>70.991752357507593</v>
      </c>
      <c r="E48" s="25">
        <v>49.3076385750092</v>
      </c>
      <c r="F48" s="26">
        <v>30.853340283126101</v>
      </c>
      <c r="G48" s="27">
        <v>14.713273510550801</v>
      </c>
      <c r="H48" s="27">
        <v>6.8138632220122597</v>
      </c>
      <c r="I48" s="27">
        <v>2.8431687876077998</v>
      </c>
      <c r="J48" s="18"/>
      <c r="L48" s="116"/>
      <c r="M48" s="8" t="s">
        <v>32</v>
      </c>
      <c r="N48" s="25">
        <v>90.278049283284702</v>
      </c>
      <c r="O48" s="25">
        <v>70.991752357507593</v>
      </c>
      <c r="P48" s="25">
        <v>49.3076385750092</v>
      </c>
      <c r="Q48" s="26">
        <v>30.853340283126101</v>
      </c>
      <c r="R48" s="27">
        <v>14.713273510550801</v>
      </c>
      <c r="S48" s="27">
        <v>6.8138632220122597</v>
      </c>
      <c r="T48" s="27">
        <v>2.8431687876077998</v>
      </c>
      <c r="U48" s="18"/>
      <c r="W48" s="116"/>
      <c r="X48" s="8" t="s">
        <v>32</v>
      </c>
      <c r="Y48" s="25">
        <v>108.7897637814923</v>
      </c>
      <c r="Z48" s="25">
        <v>89.923825275486266</v>
      </c>
      <c r="AA48" s="25">
        <v>73.360433452804969</v>
      </c>
      <c r="AB48" s="26">
        <v>61.28246113964375</v>
      </c>
      <c r="AC48" s="27">
        <v>51.701248398271517</v>
      </c>
      <c r="AD48" s="27">
        <v>41.286233333082777</v>
      </c>
      <c r="AE48" s="27">
        <v>35.476810996815878</v>
      </c>
      <c r="AF48" s="18"/>
    </row>
    <row r="49" spans="1:32" x14ac:dyDescent="0.35">
      <c r="A49" s="117" t="s">
        <v>38</v>
      </c>
      <c r="B49" s="28" t="s">
        <v>22</v>
      </c>
      <c r="C49" s="30">
        <v>0.17844574312135839</v>
      </c>
      <c r="D49" s="30">
        <v>0.18878457371039073</v>
      </c>
      <c r="E49" s="30">
        <v>0.23415633516073203</v>
      </c>
      <c r="F49" s="20">
        <v>0.13306145951689319</v>
      </c>
      <c r="G49" s="30">
        <v>0.19160680816344139</v>
      </c>
      <c r="H49" s="30">
        <v>0.19855984218848566</v>
      </c>
      <c r="I49" s="30">
        <v>0.20403463446009454</v>
      </c>
      <c r="J49" s="31"/>
      <c r="L49" s="117" t="s">
        <v>38</v>
      </c>
      <c r="M49" s="28" t="s">
        <v>22</v>
      </c>
      <c r="N49" s="30">
        <v>0.17844574312135839</v>
      </c>
      <c r="O49" s="30">
        <v>0.18878457371039073</v>
      </c>
      <c r="P49" s="30">
        <v>0.23415633516073203</v>
      </c>
      <c r="Q49" s="20">
        <v>0.13306145951689319</v>
      </c>
      <c r="R49" s="30">
        <v>0.19160680816344139</v>
      </c>
      <c r="S49" s="30">
        <v>0.19855984218848566</v>
      </c>
      <c r="T49" s="30">
        <v>0.20403463446009454</v>
      </c>
      <c r="U49" s="31"/>
      <c r="W49" s="117" t="s">
        <v>38</v>
      </c>
      <c r="X49" s="28" t="s">
        <v>22</v>
      </c>
      <c r="Y49" s="30">
        <v>0.29276038735442783</v>
      </c>
      <c r="Z49" s="30">
        <v>0.29313368314476668</v>
      </c>
      <c r="AA49" s="30">
        <v>0.31686570931885794</v>
      </c>
      <c r="AB49" s="20">
        <v>0.33509444309012593</v>
      </c>
      <c r="AC49" s="30">
        <v>0.33790461805180405</v>
      </c>
      <c r="AD49" s="30">
        <v>0.35039512186524563</v>
      </c>
      <c r="AE49" s="30">
        <v>0.36008825800129152</v>
      </c>
      <c r="AF49" s="31"/>
    </row>
    <row r="50" spans="1:32" x14ac:dyDescent="0.35">
      <c r="A50" s="115"/>
      <c r="B50" s="12" t="s">
        <v>23</v>
      </c>
      <c r="C50" s="13">
        <v>1.6073804788233299</v>
      </c>
      <c r="D50" s="13">
        <v>1.255800025116</v>
      </c>
      <c r="E50" s="13">
        <v>1.6729175133407901</v>
      </c>
      <c r="F50" s="15">
        <v>1.15942221022312</v>
      </c>
      <c r="G50" s="13">
        <v>0.636349436485114</v>
      </c>
      <c r="H50" s="13">
        <v>0.31696139275853702</v>
      </c>
      <c r="I50" s="13">
        <v>0.14098819481696301</v>
      </c>
      <c r="L50" s="115"/>
      <c r="M50" s="12" t="s">
        <v>23</v>
      </c>
      <c r="N50" s="13">
        <v>1.6073804788233299</v>
      </c>
      <c r="O50" s="13">
        <v>1.255800025116</v>
      </c>
      <c r="P50" s="13">
        <v>1.6729175133407901</v>
      </c>
      <c r="Q50" s="15">
        <v>1.15942221022312</v>
      </c>
      <c r="R50" s="13">
        <v>0.636349436485114</v>
      </c>
      <c r="S50" s="13">
        <v>0.31696139275853702</v>
      </c>
      <c r="T50" s="13">
        <v>0.14098819481696301</v>
      </c>
      <c r="W50" s="115"/>
      <c r="X50" s="12" t="s">
        <v>23</v>
      </c>
      <c r="Y50" s="13">
        <v>2.2381877908778849</v>
      </c>
      <c r="Z50" s="13">
        <v>2.1096627908697569</v>
      </c>
      <c r="AA50" s="13">
        <v>2.4506730770864968</v>
      </c>
      <c r="AB50" s="15">
        <v>2.5045608452124521</v>
      </c>
      <c r="AC50" s="13">
        <v>2.1669673690390319</v>
      </c>
      <c r="AD50" s="13">
        <v>1.8668005942108541</v>
      </c>
      <c r="AE50" s="13">
        <v>1.600858578579154</v>
      </c>
    </row>
    <row r="51" spans="1:32" x14ac:dyDescent="0.35">
      <c r="A51" s="115"/>
      <c r="B51" s="12" t="s">
        <v>24</v>
      </c>
      <c r="C51" s="13">
        <v>2.8830082638844501</v>
      </c>
      <c r="D51" s="13">
        <v>2.8018999184378401</v>
      </c>
      <c r="E51" s="13">
        <v>2.1783341574424502</v>
      </c>
      <c r="F51" s="15">
        <v>1.5640834016937</v>
      </c>
      <c r="G51" s="13">
        <v>1.3509583209646301</v>
      </c>
      <c r="H51" s="13">
        <v>0.74625025950643797</v>
      </c>
      <c r="I51" s="13">
        <v>0.38050228236289702</v>
      </c>
      <c r="L51" s="115"/>
      <c r="M51" s="12" t="s">
        <v>24</v>
      </c>
      <c r="N51" s="13">
        <v>2.8830082638844501</v>
      </c>
      <c r="O51" s="13">
        <v>2.8018999184378401</v>
      </c>
      <c r="P51" s="13">
        <v>2.1783341574424502</v>
      </c>
      <c r="Q51" s="15">
        <v>1.5640834016937</v>
      </c>
      <c r="R51" s="13">
        <v>1.3509583209646301</v>
      </c>
      <c r="S51" s="13">
        <v>0.74625025950643797</v>
      </c>
      <c r="T51" s="13">
        <v>0.38050228236289702</v>
      </c>
      <c r="W51" s="115"/>
      <c r="X51" s="12" t="s">
        <v>24</v>
      </c>
      <c r="Y51" s="13">
        <v>3.8481379478920901</v>
      </c>
      <c r="Z51" s="13">
        <v>3.4894817902849842</v>
      </c>
      <c r="AA51" s="13">
        <v>3.3069572754872949</v>
      </c>
      <c r="AB51" s="15">
        <v>3.5680754379248212</v>
      </c>
      <c r="AC51" s="13">
        <v>3.7817150636439751</v>
      </c>
      <c r="AD51" s="13">
        <v>3.3101732161131272</v>
      </c>
      <c r="AE51" s="13">
        <v>2.8868873722434261</v>
      </c>
    </row>
    <row r="52" spans="1:32" x14ac:dyDescent="0.35">
      <c r="A52" s="115"/>
      <c r="B52" s="12" t="s">
        <v>25</v>
      </c>
      <c r="C52" s="13">
        <v>3.7779932876557498</v>
      </c>
      <c r="D52" s="13">
        <v>3.6399212793241098</v>
      </c>
      <c r="E52" s="13">
        <v>2.9825334652925699</v>
      </c>
      <c r="F52" s="15">
        <v>2.4515887827555201</v>
      </c>
      <c r="G52" s="13">
        <v>1.6229523670483299</v>
      </c>
      <c r="H52" s="13">
        <v>1.3235381435920699</v>
      </c>
      <c r="I52" s="13">
        <v>0.72921235179794397</v>
      </c>
      <c r="L52" s="115"/>
      <c r="M52" s="12" t="s">
        <v>25</v>
      </c>
      <c r="N52" s="13">
        <v>3.7779932876557498</v>
      </c>
      <c r="O52" s="13">
        <v>3.6399212793241098</v>
      </c>
      <c r="P52" s="13">
        <v>2.9825334652925699</v>
      </c>
      <c r="Q52" s="15">
        <v>2.4515887827555201</v>
      </c>
      <c r="R52" s="13">
        <v>1.6229523670483299</v>
      </c>
      <c r="S52" s="13">
        <v>1.3235381435920699</v>
      </c>
      <c r="T52" s="13">
        <v>0.72921235179794397</v>
      </c>
      <c r="W52" s="115"/>
      <c r="X52" s="12" t="s">
        <v>25</v>
      </c>
      <c r="Y52" s="13">
        <v>6.059263165535115</v>
      </c>
      <c r="Z52" s="13">
        <v>5.1322809576893613</v>
      </c>
      <c r="AA52" s="13">
        <v>5.1818169075453522</v>
      </c>
      <c r="AB52" s="15">
        <v>5.0068492430087588</v>
      </c>
      <c r="AC52" s="13">
        <v>5.3372580542406363</v>
      </c>
      <c r="AD52" s="13">
        <v>5.5297660399099922</v>
      </c>
      <c r="AE52" s="13">
        <v>4.8882541716869801</v>
      </c>
    </row>
    <row r="53" spans="1:32" x14ac:dyDescent="0.35">
      <c r="A53" s="115"/>
      <c r="B53" s="12" t="s">
        <v>26</v>
      </c>
      <c r="C53" s="13">
        <v>7.0531351649830398</v>
      </c>
      <c r="D53" s="13">
        <v>4.5874273906646499</v>
      </c>
      <c r="E53" s="13">
        <v>5.5903596011404302</v>
      </c>
      <c r="F53" s="15">
        <v>3.4252342717523701</v>
      </c>
      <c r="G53" s="13">
        <v>2.4408476169598199</v>
      </c>
      <c r="H53" s="13">
        <v>1.7772529363107901</v>
      </c>
      <c r="I53" s="13">
        <v>1.45481095711542</v>
      </c>
      <c r="L53" s="115"/>
      <c r="M53" s="12" t="s">
        <v>26</v>
      </c>
      <c r="N53" s="13">
        <v>7.0531351649830398</v>
      </c>
      <c r="O53" s="13">
        <v>4.5874273906646499</v>
      </c>
      <c r="P53" s="13">
        <v>5.5903596011404302</v>
      </c>
      <c r="Q53" s="15">
        <v>3.4252342717523701</v>
      </c>
      <c r="R53" s="13">
        <v>2.4408476169598199</v>
      </c>
      <c r="S53" s="13">
        <v>1.7772529363107901</v>
      </c>
      <c r="T53" s="13">
        <v>1.45481095711542</v>
      </c>
      <c r="W53" s="115"/>
      <c r="X53" s="12" t="s">
        <v>26</v>
      </c>
      <c r="Y53" s="13">
        <v>8.8548539504731441</v>
      </c>
      <c r="Z53" s="13">
        <v>7.4739272740242964</v>
      </c>
      <c r="AA53" s="13">
        <v>7.2932192183148778</v>
      </c>
      <c r="AB53" s="15">
        <v>7.0715051221879044</v>
      </c>
      <c r="AC53" s="13">
        <v>6.6647802814072721</v>
      </c>
      <c r="AD53" s="13">
        <v>7.1055501617866241</v>
      </c>
      <c r="AE53" s="13">
        <v>7.3473905036291196</v>
      </c>
    </row>
    <row r="54" spans="1:32" x14ac:dyDescent="0.35">
      <c r="A54" s="115"/>
      <c r="B54" s="12" t="s">
        <v>27</v>
      </c>
      <c r="C54" s="13">
        <v>10.2556016416654</v>
      </c>
      <c r="D54" s="13">
        <v>9.3159155968492104</v>
      </c>
      <c r="E54" s="13">
        <v>6.7504086593549903</v>
      </c>
      <c r="F54" s="15">
        <v>5.5346351078934504</v>
      </c>
      <c r="G54" s="13">
        <v>3.6782752895142199</v>
      </c>
      <c r="H54" s="13">
        <v>2.5773798037701399</v>
      </c>
      <c r="I54" s="13">
        <v>1.88333077692729</v>
      </c>
      <c r="L54" s="115"/>
      <c r="M54" s="12" t="s">
        <v>27</v>
      </c>
      <c r="N54" s="13">
        <v>10.2556016416654</v>
      </c>
      <c r="O54" s="13">
        <v>9.3159155968492104</v>
      </c>
      <c r="P54" s="13">
        <v>6.7504086593549903</v>
      </c>
      <c r="Q54" s="15">
        <v>5.5346351078934504</v>
      </c>
      <c r="R54" s="13">
        <v>3.6782752895142199</v>
      </c>
      <c r="S54" s="13">
        <v>2.5773798037701399</v>
      </c>
      <c r="T54" s="13">
        <v>1.88333077692729</v>
      </c>
      <c r="W54" s="115"/>
      <c r="X54" s="12" t="s">
        <v>27</v>
      </c>
      <c r="Y54" s="13">
        <v>14.153592385655161</v>
      </c>
      <c r="Z54" s="13">
        <v>11.026261292611091</v>
      </c>
      <c r="AA54" s="13">
        <v>9.8888983560674717</v>
      </c>
      <c r="AB54" s="15">
        <v>9.6511510609471678</v>
      </c>
      <c r="AC54" s="13">
        <v>9.1877609929398076</v>
      </c>
      <c r="AD54" s="13">
        <v>8.7673172759120046</v>
      </c>
      <c r="AE54" s="13">
        <v>9.3154417653830048</v>
      </c>
    </row>
    <row r="55" spans="1:32" x14ac:dyDescent="0.35">
      <c r="A55" s="115"/>
      <c r="B55" s="12" t="s">
        <v>28</v>
      </c>
      <c r="C55" s="13">
        <v>18.513200734932902</v>
      </c>
      <c r="D55" s="13">
        <v>14.497678708828699</v>
      </c>
      <c r="E55" s="13">
        <v>10.7124742028673</v>
      </c>
      <c r="F55" s="15">
        <v>6.9001028337906201</v>
      </c>
      <c r="G55" s="13">
        <v>5.7035147103370702</v>
      </c>
      <c r="H55" s="13">
        <v>3.79052461860825</v>
      </c>
      <c r="I55" s="13">
        <v>2.6619071540539898</v>
      </c>
      <c r="L55" s="115"/>
      <c r="M55" s="12" t="s">
        <v>28</v>
      </c>
      <c r="N55" s="13">
        <v>18.513200734932902</v>
      </c>
      <c r="O55" s="13">
        <v>14.497678708828699</v>
      </c>
      <c r="P55" s="13">
        <v>10.7124742028673</v>
      </c>
      <c r="Q55" s="15">
        <v>6.9001028337906201</v>
      </c>
      <c r="R55" s="13">
        <v>5.7035147103370702</v>
      </c>
      <c r="S55" s="13">
        <v>3.79052461860825</v>
      </c>
      <c r="T55" s="13">
        <v>2.6619071540539898</v>
      </c>
      <c r="W55" s="115"/>
      <c r="X55" s="12" t="s">
        <v>28</v>
      </c>
      <c r="Y55" s="13">
        <v>19.99769889492168</v>
      </c>
      <c r="Z55" s="13">
        <v>16.15070089900696</v>
      </c>
      <c r="AA55" s="13">
        <v>15.72174329806229</v>
      </c>
      <c r="AB55" s="15">
        <v>13.221368156880629</v>
      </c>
      <c r="AC55" s="13">
        <v>12.61484520684699</v>
      </c>
      <c r="AD55" s="13">
        <v>12.09639190023228</v>
      </c>
      <c r="AE55" s="13">
        <v>11.571948943617921</v>
      </c>
    </row>
    <row r="56" spans="1:32" x14ac:dyDescent="0.35">
      <c r="A56" s="115"/>
      <c r="B56" s="12" t="s">
        <v>29</v>
      </c>
      <c r="C56" s="13">
        <v>27.8915642588337</v>
      </c>
      <c r="D56" s="13">
        <v>21.006641805865002</v>
      </c>
      <c r="E56" s="13">
        <v>16.0833417324117</v>
      </c>
      <c r="F56" s="15">
        <v>10.834958125595501</v>
      </c>
      <c r="G56" s="13">
        <v>6.3847336167580897</v>
      </c>
      <c r="H56" s="13">
        <v>5.3274504339044997</v>
      </c>
      <c r="I56" s="13">
        <v>3.5199385045984402</v>
      </c>
      <c r="L56" s="115"/>
      <c r="M56" s="12" t="s">
        <v>29</v>
      </c>
      <c r="N56" s="13">
        <v>27.8915642588337</v>
      </c>
      <c r="O56" s="13">
        <v>21.006641805865002</v>
      </c>
      <c r="P56" s="13">
        <v>16.0833417324117</v>
      </c>
      <c r="Q56" s="15">
        <v>10.834958125595501</v>
      </c>
      <c r="R56" s="13">
        <v>6.3847336167580897</v>
      </c>
      <c r="S56" s="13">
        <v>5.3274504339044997</v>
      </c>
      <c r="T56" s="13">
        <v>3.5199385045984402</v>
      </c>
      <c r="W56" s="115"/>
      <c r="X56" s="12" t="s">
        <v>29</v>
      </c>
      <c r="Y56" s="13">
        <v>31.15942726738756</v>
      </c>
      <c r="Z56" s="13">
        <v>22.955955430723169</v>
      </c>
      <c r="AA56" s="13">
        <v>21.861462263713172</v>
      </c>
      <c r="AB56" s="15">
        <v>19.335223373930869</v>
      </c>
      <c r="AC56" s="13">
        <v>16.81329212376551</v>
      </c>
      <c r="AD56" s="13">
        <v>15.99312859466113</v>
      </c>
      <c r="AE56" s="13">
        <v>15.365811205137049</v>
      </c>
    </row>
    <row r="57" spans="1:32" x14ac:dyDescent="0.35">
      <c r="A57" s="115"/>
      <c r="B57" s="12" t="s">
        <v>30</v>
      </c>
      <c r="C57" s="13">
        <v>37.763414395880098</v>
      </c>
      <c r="D57" s="13">
        <v>32.333759373568498</v>
      </c>
      <c r="E57" s="13">
        <v>23.298517187592498</v>
      </c>
      <c r="F57" s="15">
        <v>14.515289572007401</v>
      </c>
      <c r="G57" s="13">
        <v>9.8969872989924692</v>
      </c>
      <c r="H57" s="13">
        <v>5.8227150733439901</v>
      </c>
      <c r="I57" s="13">
        <v>4.8418631864697703</v>
      </c>
      <c r="L57" s="115"/>
      <c r="M57" s="12" t="s">
        <v>30</v>
      </c>
      <c r="N57" s="13">
        <v>37.763414395880098</v>
      </c>
      <c r="O57" s="13">
        <v>32.333759373568498</v>
      </c>
      <c r="P57" s="13">
        <v>23.298517187592498</v>
      </c>
      <c r="Q57" s="15">
        <v>14.515289572007401</v>
      </c>
      <c r="R57" s="13">
        <v>9.8969872989924692</v>
      </c>
      <c r="S57" s="13">
        <v>5.8227150733439901</v>
      </c>
      <c r="T57" s="13">
        <v>4.8418631864697703</v>
      </c>
      <c r="W57" s="115"/>
      <c r="X57" s="12" t="s">
        <v>30</v>
      </c>
      <c r="Y57" s="13">
        <v>41.524499184879467</v>
      </c>
      <c r="Z57" s="13">
        <v>36.32304209131312</v>
      </c>
      <c r="AA57" s="13">
        <v>30.939250123721401</v>
      </c>
      <c r="AB57" s="15">
        <v>26.758278537505429</v>
      </c>
      <c r="AC57" s="13">
        <v>24.010210518379481</v>
      </c>
      <c r="AD57" s="13">
        <v>21.09794288256467</v>
      </c>
      <c r="AE57" s="13">
        <v>20.11358276635946</v>
      </c>
    </row>
    <row r="58" spans="1:32" x14ac:dyDescent="0.35">
      <c r="A58" s="115"/>
      <c r="B58" s="12" t="s">
        <v>31</v>
      </c>
      <c r="C58" s="13">
        <v>46.803472967865702</v>
      </c>
      <c r="D58" s="13">
        <v>35.7094394332197</v>
      </c>
      <c r="E58" s="13">
        <v>30.273003628555799</v>
      </c>
      <c r="F58" s="15">
        <v>18.876817626492201</v>
      </c>
      <c r="G58" s="13">
        <v>11.279385098464701</v>
      </c>
      <c r="H58" s="13">
        <v>7.4102478362670601</v>
      </c>
      <c r="I58" s="13">
        <v>4.2162478781690496</v>
      </c>
      <c r="L58" s="115"/>
      <c r="M58" s="12" t="s">
        <v>31</v>
      </c>
      <c r="N58" s="13">
        <v>46.803472967865702</v>
      </c>
      <c r="O58" s="13">
        <v>35.7094394332197</v>
      </c>
      <c r="P58" s="13">
        <v>30.273003628555799</v>
      </c>
      <c r="Q58" s="15">
        <v>18.876817626492201</v>
      </c>
      <c r="R58" s="13">
        <v>11.279385098464701</v>
      </c>
      <c r="S58" s="13">
        <v>7.4102478362670601</v>
      </c>
      <c r="T58" s="13">
        <v>4.2162478781690496</v>
      </c>
      <c r="W58" s="115"/>
      <c r="X58" s="12" t="s">
        <v>31</v>
      </c>
      <c r="Y58" s="13">
        <v>54.977175309384052</v>
      </c>
      <c r="Z58" s="13">
        <v>46.052240923156099</v>
      </c>
      <c r="AA58" s="13">
        <v>39.6005474314018</v>
      </c>
      <c r="AB58" s="15">
        <v>33.899635370178167</v>
      </c>
      <c r="AC58" s="13">
        <v>29.794990530774822</v>
      </c>
      <c r="AD58" s="13">
        <v>26.511856704629341</v>
      </c>
      <c r="AE58" s="13">
        <v>23.356113118632319</v>
      </c>
    </row>
    <row r="59" spans="1:32" x14ac:dyDescent="0.35">
      <c r="A59" s="116"/>
      <c r="B59" s="8" t="s">
        <v>32</v>
      </c>
      <c r="C59" s="16">
        <v>56.366551345877902</v>
      </c>
      <c r="D59" s="16">
        <v>48.281848950967102</v>
      </c>
      <c r="E59" s="16">
        <v>36.2678539792688</v>
      </c>
      <c r="F59" s="17">
        <v>23.965537797506801</v>
      </c>
      <c r="G59" s="16">
        <v>15.0676722620254</v>
      </c>
      <c r="H59" s="16">
        <v>8.9637752235868593</v>
      </c>
      <c r="I59" s="16">
        <v>5.7685720481518601</v>
      </c>
      <c r="J59" s="18"/>
      <c r="L59" s="116"/>
      <c r="M59" s="8" t="s">
        <v>32</v>
      </c>
      <c r="N59" s="16">
        <v>56.366551345877902</v>
      </c>
      <c r="O59" s="16">
        <v>48.281848950967102</v>
      </c>
      <c r="P59" s="16">
        <v>36.2678539792688</v>
      </c>
      <c r="Q59" s="17">
        <v>23.965537797506801</v>
      </c>
      <c r="R59" s="16">
        <v>15.0676722620254</v>
      </c>
      <c r="S59" s="16">
        <v>8.9637752235868593</v>
      </c>
      <c r="T59" s="16">
        <v>5.7685720481518601</v>
      </c>
      <c r="U59" s="18"/>
      <c r="W59" s="116"/>
      <c r="X59" s="8" t="s">
        <v>32</v>
      </c>
      <c r="Y59" s="16">
        <v>70.813457467060829</v>
      </c>
      <c r="Z59" s="16">
        <v>64.248578376993095</v>
      </c>
      <c r="AA59" s="16">
        <v>53.180622194706693</v>
      </c>
      <c r="AB59" s="17">
        <v>48.366010774945622</v>
      </c>
      <c r="AC59" s="16">
        <v>39.863294625550552</v>
      </c>
      <c r="AD59" s="16">
        <v>35.557996523138442</v>
      </c>
      <c r="AE59" s="16">
        <v>31.769907510303419</v>
      </c>
      <c r="AF59" s="18"/>
    </row>
    <row r="60" spans="1:32" ht="14.5" customHeight="1" x14ac:dyDescent="0.35">
      <c r="A60" s="117" t="s">
        <v>51</v>
      </c>
      <c r="B60" s="28" t="s">
        <v>22</v>
      </c>
      <c r="C60" s="30">
        <v>0.46072537768400312</v>
      </c>
      <c r="D60" s="30">
        <v>0.45446748951450078</v>
      </c>
      <c r="E60" s="30">
        <v>0.47802725275853891</v>
      </c>
      <c r="F60" s="20">
        <v>0.55296980544876218</v>
      </c>
      <c r="G60" s="30">
        <v>0.5371330625205557</v>
      </c>
      <c r="H60" s="30">
        <v>0.55046747833891119</v>
      </c>
      <c r="I60" s="30">
        <v>0.54668348440030534</v>
      </c>
      <c r="J60" s="31"/>
      <c r="L60" s="117" t="s">
        <v>51</v>
      </c>
      <c r="M60" s="28" t="s">
        <v>22</v>
      </c>
      <c r="N60" s="30">
        <v>8.2199607788185219E-3</v>
      </c>
      <c r="O60" s="30">
        <v>9.8567470682649969E-3</v>
      </c>
      <c r="P60" s="30">
        <v>9.1608054291150674E-3</v>
      </c>
      <c r="Q60" s="20">
        <v>1.0187001620307166E-2</v>
      </c>
      <c r="R60" s="30">
        <v>1.1770710441657157E-2</v>
      </c>
      <c r="S60" s="30">
        <v>1.1828864005289047E-2</v>
      </c>
      <c r="T60" s="30">
        <v>1.1465100334030686E-2</v>
      </c>
      <c r="U60" s="31"/>
      <c r="W60" s="117" t="s">
        <v>51</v>
      </c>
      <c r="X60" s="28" t="s">
        <v>22</v>
      </c>
      <c r="Y60" s="30">
        <v>0.10816113761422225</v>
      </c>
      <c r="Z60" s="30">
        <v>0.10106287245266624</v>
      </c>
      <c r="AA60" s="30">
        <v>9.5970356278706551E-2</v>
      </c>
      <c r="AB60" s="20">
        <v>9.9316481622646641E-2</v>
      </c>
      <c r="AC60" s="30">
        <v>0.10008039775907707</v>
      </c>
      <c r="AD60" s="30">
        <v>0.10077156202597302</v>
      </c>
      <c r="AE60" s="30">
        <v>9.7679623921378342E-2</v>
      </c>
      <c r="AF60" s="31"/>
    </row>
    <row r="61" spans="1:32" ht="14.5" customHeight="1" x14ac:dyDescent="0.35">
      <c r="A61" s="115"/>
      <c r="B61" s="12" t="s">
        <v>23</v>
      </c>
      <c r="C61" s="56">
        <v>2.9236594440195649</v>
      </c>
      <c r="D61" s="56">
        <v>3.0325683791949332</v>
      </c>
      <c r="E61" s="56">
        <v>3.3520191042296781</v>
      </c>
      <c r="F61" s="57">
        <v>3.6271656592636048</v>
      </c>
      <c r="G61" s="56">
        <v>3.399842313841571</v>
      </c>
      <c r="H61" s="56">
        <v>3.1840621019455231</v>
      </c>
      <c r="I61" s="56">
        <v>2.979379727305707</v>
      </c>
      <c r="L61" s="115"/>
      <c r="M61" s="12" t="s">
        <v>23</v>
      </c>
      <c r="N61" s="56">
        <v>0.1279055856038937</v>
      </c>
      <c r="O61" s="56">
        <v>0.14977970001559199</v>
      </c>
      <c r="P61" s="56">
        <v>0.14347962788977631</v>
      </c>
      <c r="Q61" s="57">
        <v>0.1497857443062996</v>
      </c>
      <c r="R61" s="56">
        <v>0.16385732736492359</v>
      </c>
      <c r="S61" s="56">
        <v>0.17896714390606941</v>
      </c>
      <c r="T61" s="56">
        <v>0.19517161505788611</v>
      </c>
      <c r="W61" s="115"/>
      <c r="X61" s="12" t="s">
        <v>23</v>
      </c>
      <c r="Y61" s="13">
        <v>1.3276168175869141</v>
      </c>
      <c r="Z61" s="13">
        <v>1.2884989426890869</v>
      </c>
      <c r="AA61" s="13">
        <v>1.276703812996707</v>
      </c>
      <c r="AB61" s="15">
        <v>1.3112281150421039</v>
      </c>
      <c r="AC61" s="13">
        <v>1.1011714718509791</v>
      </c>
      <c r="AD61" s="13">
        <v>0.91894171332270247</v>
      </c>
      <c r="AE61" s="13">
        <v>0.76167772450172133</v>
      </c>
    </row>
    <row r="62" spans="1:32" ht="14.5" customHeight="1" x14ac:dyDescent="0.35">
      <c r="A62" s="115"/>
      <c r="B62" s="12" t="s">
        <v>24</v>
      </c>
      <c r="C62" s="56">
        <v>4.9345726356570214</v>
      </c>
      <c r="D62" s="56">
        <v>5.1816415798007807</v>
      </c>
      <c r="E62" s="56">
        <v>5.230882268304188</v>
      </c>
      <c r="F62" s="57">
        <v>5.4368260451520527</v>
      </c>
      <c r="G62" s="56">
        <v>6.1112326228148586</v>
      </c>
      <c r="H62" s="56">
        <v>5.7652933391691743</v>
      </c>
      <c r="I62" s="56">
        <v>5.4352005893287441</v>
      </c>
      <c r="L62" s="115"/>
      <c r="M62" s="12" t="s">
        <v>24</v>
      </c>
      <c r="N62" s="56">
        <v>0.19497597173083661</v>
      </c>
      <c r="O62" s="56">
        <v>0.26259659852519041</v>
      </c>
      <c r="P62" s="56">
        <v>0.23709320173683709</v>
      </c>
      <c r="Q62" s="57">
        <v>0.23226363694300339</v>
      </c>
      <c r="R62" s="56">
        <v>0.25806833046067063</v>
      </c>
      <c r="S62" s="56">
        <v>0.27973199813082561</v>
      </c>
      <c r="T62" s="56">
        <v>0.3028266918957388</v>
      </c>
      <c r="W62" s="115"/>
      <c r="X62" s="12" t="s">
        <v>24</v>
      </c>
      <c r="Y62" s="13">
        <v>2.1829252474283951</v>
      </c>
      <c r="Z62" s="13">
        <v>2.1000667550138168</v>
      </c>
      <c r="AA62" s="13">
        <v>1.9851772144382249</v>
      </c>
      <c r="AB62" s="15">
        <v>2.001507854027746</v>
      </c>
      <c r="AC62" s="13">
        <v>2.0505488265180749</v>
      </c>
      <c r="AD62" s="13">
        <v>1.7483879097801449</v>
      </c>
      <c r="AE62" s="13">
        <v>1.482945754736904</v>
      </c>
    </row>
    <row r="63" spans="1:32" ht="14.5" customHeight="1" x14ac:dyDescent="0.35">
      <c r="A63" s="115"/>
      <c r="B63" s="12" t="s">
        <v>25</v>
      </c>
      <c r="C63" s="56">
        <v>7.7981170481612843</v>
      </c>
      <c r="D63" s="56">
        <v>8.0130593512209067</v>
      </c>
      <c r="E63" s="56">
        <v>8.32578855964878</v>
      </c>
      <c r="F63" s="57">
        <v>8.3759845206917269</v>
      </c>
      <c r="G63" s="56">
        <v>8.8022176922550255</v>
      </c>
      <c r="H63" s="56">
        <v>9.7214860896618127</v>
      </c>
      <c r="I63" s="56">
        <v>9.2189407857565744</v>
      </c>
      <c r="L63" s="115"/>
      <c r="M63" s="12" t="s">
        <v>25</v>
      </c>
      <c r="N63" s="56">
        <v>0.28631303022531668</v>
      </c>
      <c r="O63" s="56">
        <v>0.36255687042400819</v>
      </c>
      <c r="P63" s="56">
        <v>0.3926569347473941</v>
      </c>
      <c r="Q63" s="57">
        <v>0.37763092271519377</v>
      </c>
      <c r="R63" s="56">
        <v>0.38305684137318202</v>
      </c>
      <c r="S63" s="56">
        <v>0.420073912679641</v>
      </c>
      <c r="T63" s="56">
        <v>0.45196683436932977</v>
      </c>
      <c r="W63" s="115"/>
      <c r="X63" s="12" t="s">
        <v>25</v>
      </c>
      <c r="Y63" s="13">
        <v>3.5890602120939632</v>
      </c>
      <c r="Z63" s="13">
        <v>3.2095877594669302</v>
      </c>
      <c r="AA63" s="13">
        <v>3.2201061437261682</v>
      </c>
      <c r="AB63" s="15">
        <v>2.99708765176833</v>
      </c>
      <c r="AC63" s="13">
        <v>3.040668796430682</v>
      </c>
      <c r="AD63" s="13">
        <v>3.109241311513224</v>
      </c>
      <c r="AE63" s="13">
        <v>2.6855573496905398</v>
      </c>
    </row>
    <row r="64" spans="1:32" ht="14.5" customHeight="1" x14ac:dyDescent="0.35">
      <c r="A64" s="115"/>
      <c r="B64" s="12" t="s">
        <v>26</v>
      </c>
      <c r="C64" s="56">
        <v>12.262232566340559</v>
      </c>
      <c r="D64" s="56">
        <v>11.424944072846801</v>
      </c>
      <c r="E64" s="56">
        <v>11.792989282156711</v>
      </c>
      <c r="F64" s="57">
        <v>12.30221788720484</v>
      </c>
      <c r="G64" s="56">
        <v>12.258316712438029</v>
      </c>
      <c r="H64" s="56">
        <v>12.917030300273449</v>
      </c>
      <c r="I64" s="56">
        <v>14.16272632802845</v>
      </c>
      <c r="L64" s="115"/>
      <c r="M64" s="12" t="s">
        <v>26</v>
      </c>
      <c r="N64" s="56">
        <v>0.35018156374820958</v>
      </c>
      <c r="O64" s="56">
        <v>0.46283855798809559</v>
      </c>
      <c r="P64" s="56">
        <v>0.50370833117380942</v>
      </c>
      <c r="Q64" s="57">
        <v>0.54199758018405353</v>
      </c>
      <c r="R64" s="56">
        <v>0.54274967397757345</v>
      </c>
      <c r="S64" s="56">
        <v>0.55415727775411616</v>
      </c>
      <c r="T64" s="56">
        <v>0.60376469945001621</v>
      </c>
      <c r="W64" s="115"/>
      <c r="X64" s="12" t="s">
        <v>26</v>
      </c>
      <c r="Y64" s="13">
        <v>5.4021512093148907</v>
      </c>
      <c r="Z64" s="13">
        <v>4.6825299329563173</v>
      </c>
      <c r="AA64" s="13">
        <v>4.5511025157011824</v>
      </c>
      <c r="AB64" s="15">
        <v>4.4274999848044621</v>
      </c>
      <c r="AC64" s="13">
        <v>4.1934622669044002</v>
      </c>
      <c r="AD64" s="13">
        <v>4.2026811859606923</v>
      </c>
      <c r="AE64" s="13">
        <v>4.2914688390845761</v>
      </c>
    </row>
    <row r="65" spans="1:32" ht="14.5" customHeight="1" x14ac:dyDescent="0.35">
      <c r="A65" s="115"/>
      <c r="B65" s="12" t="s">
        <v>27</v>
      </c>
      <c r="C65" s="56">
        <v>19.0015524446641</v>
      </c>
      <c r="D65" s="56">
        <v>17.21441771630225</v>
      </c>
      <c r="E65" s="56">
        <v>16.935750888082499</v>
      </c>
      <c r="F65" s="57">
        <v>16.920288943342989</v>
      </c>
      <c r="G65" s="56">
        <v>17.463349267862309</v>
      </c>
      <c r="H65" s="56">
        <v>17.602726478918211</v>
      </c>
      <c r="I65" s="56">
        <v>18.48129939269786</v>
      </c>
      <c r="L65" s="115"/>
      <c r="M65" s="12" t="s">
        <v>27</v>
      </c>
      <c r="N65" s="56">
        <v>0.42652047057108688</v>
      </c>
      <c r="O65" s="56">
        <v>0.54946007977822875</v>
      </c>
      <c r="P65" s="56">
        <v>0.62194900533030939</v>
      </c>
      <c r="Q65" s="57">
        <v>0.68353553522668276</v>
      </c>
      <c r="R65" s="56">
        <v>0.76161587122362662</v>
      </c>
      <c r="S65" s="56">
        <v>0.76095985825341173</v>
      </c>
      <c r="T65" s="56">
        <v>0.77590044086961607</v>
      </c>
      <c r="W65" s="115"/>
      <c r="X65" s="12" t="s">
        <v>27</v>
      </c>
      <c r="Y65" s="13">
        <v>8.7421814360204912</v>
      </c>
      <c r="Z65" s="13">
        <v>7.0276217259069869</v>
      </c>
      <c r="AA65" s="13">
        <v>6.4137921900404393</v>
      </c>
      <c r="AB65" s="15">
        <v>6.1044656942226281</v>
      </c>
      <c r="AC65" s="13">
        <v>5.948316716408466</v>
      </c>
      <c r="AD65" s="13">
        <v>5.6665959366669192</v>
      </c>
      <c r="AE65" s="13">
        <v>5.6783248373781134</v>
      </c>
    </row>
    <row r="66" spans="1:32" ht="14.5" customHeight="1" x14ac:dyDescent="0.35">
      <c r="A66" s="115"/>
      <c r="B66" s="12" t="s">
        <v>28</v>
      </c>
      <c r="C66" s="56">
        <v>28.10561095544487</v>
      </c>
      <c r="D66" s="56">
        <v>25.952073808482361</v>
      </c>
      <c r="E66" s="56">
        <v>24.473538128921881</v>
      </c>
      <c r="F66" s="57">
        <v>23.28788079830781</v>
      </c>
      <c r="G66" s="56">
        <v>23.490660174854469</v>
      </c>
      <c r="H66" s="56">
        <v>24.28381567434025</v>
      </c>
      <c r="I66" s="56">
        <v>24.465223110532609</v>
      </c>
      <c r="L66" s="115"/>
      <c r="M66" s="12" t="s">
        <v>28</v>
      </c>
      <c r="N66" s="56">
        <v>0.52207049301826436</v>
      </c>
      <c r="O66" s="56">
        <v>0.63656372506626613</v>
      </c>
      <c r="P66" s="56">
        <v>0.70944404493900037</v>
      </c>
      <c r="Q66" s="57">
        <v>0.80695781027946456</v>
      </c>
      <c r="R66" s="56">
        <v>0.90151011943413473</v>
      </c>
      <c r="S66" s="56">
        <v>1.006389244214497</v>
      </c>
      <c r="T66" s="56">
        <v>1.0055693750717489</v>
      </c>
      <c r="W66" s="115"/>
      <c r="X66" s="12" t="s">
        <v>28</v>
      </c>
      <c r="Y66" s="13">
        <v>12.78459238845222</v>
      </c>
      <c r="Z66" s="13">
        <v>10.73009579394842</v>
      </c>
      <c r="AA66" s="13">
        <v>9.0661971415983942</v>
      </c>
      <c r="AB66" s="15">
        <v>8.2735737691793201</v>
      </c>
      <c r="AC66" s="13">
        <v>7.7672684310211793</v>
      </c>
      <c r="AD66" s="13">
        <v>7.5968459229935794</v>
      </c>
      <c r="AE66" s="13">
        <v>7.2539117572512808</v>
      </c>
    </row>
    <row r="67" spans="1:32" ht="14.5" customHeight="1" x14ac:dyDescent="0.35">
      <c r="A67" s="115"/>
      <c r="B67" s="12" t="s">
        <v>29</v>
      </c>
      <c r="C67" s="56">
        <v>37.795216611169351</v>
      </c>
      <c r="D67" s="56">
        <v>35.361168162201217</v>
      </c>
      <c r="E67" s="56">
        <v>34.024559783845881</v>
      </c>
      <c r="F67" s="57">
        <v>30.820365592460991</v>
      </c>
      <c r="G67" s="56">
        <v>29.62360961070463</v>
      </c>
      <c r="H67" s="56">
        <v>30.060869593467171</v>
      </c>
      <c r="I67" s="56">
        <v>31.026397526993151</v>
      </c>
      <c r="L67" s="115"/>
      <c r="M67" s="12" t="s">
        <v>29</v>
      </c>
      <c r="N67" s="56">
        <v>0.67946682629104005</v>
      </c>
      <c r="O67" s="56">
        <v>0.73395267164292799</v>
      </c>
      <c r="P67" s="56">
        <v>0.76344010959261543</v>
      </c>
      <c r="Q67" s="57">
        <v>0.84097994099210482</v>
      </c>
      <c r="R67" s="56">
        <v>0.99277678420661608</v>
      </c>
      <c r="S67" s="56">
        <v>1.1117622443742821</v>
      </c>
      <c r="T67" s="56">
        <v>1.2355645151987249</v>
      </c>
      <c r="W67" s="115"/>
      <c r="X67" s="12" t="s">
        <v>29</v>
      </c>
      <c r="Y67" s="13">
        <v>18.809393968375002</v>
      </c>
      <c r="Z67" s="13">
        <v>15.33152915913319</v>
      </c>
      <c r="AA67" s="13">
        <v>13.396446446880519</v>
      </c>
      <c r="AB67" s="15">
        <v>11.145672042901481</v>
      </c>
      <c r="AC67" s="13">
        <v>10.23087340538693</v>
      </c>
      <c r="AD67" s="13">
        <v>9.6936266961145741</v>
      </c>
      <c r="AE67" s="13">
        <v>9.4900781500547406</v>
      </c>
    </row>
    <row r="68" spans="1:32" ht="14.5" customHeight="1" x14ac:dyDescent="0.35">
      <c r="A68" s="115"/>
      <c r="B68" s="12" t="s">
        <v>30</v>
      </c>
      <c r="C68" s="56">
        <v>47.641824112987742</v>
      </c>
      <c r="D68" s="56">
        <v>44.470735215705318</v>
      </c>
      <c r="E68" s="56">
        <v>42.506863231889213</v>
      </c>
      <c r="F68" s="57">
        <v>38.745752659388849</v>
      </c>
      <c r="G68" s="56">
        <v>36.10727895194421</v>
      </c>
      <c r="H68" s="56">
        <v>34.799623142716669</v>
      </c>
      <c r="I68" s="56">
        <v>35.296911387256529</v>
      </c>
      <c r="L68" s="115"/>
      <c r="M68" s="12" t="s">
        <v>30</v>
      </c>
      <c r="N68" s="56">
        <v>0.7404705443260986</v>
      </c>
      <c r="O68" s="56">
        <v>0.83712710019444092</v>
      </c>
      <c r="P68" s="56">
        <v>0.78806720990205481</v>
      </c>
      <c r="Q68" s="57">
        <v>0.80931432149765603</v>
      </c>
      <c r="R68" s="56">
        <v>0.93955279326351293</v>
      </c>
      <c r="S68" s="56">
        <v>1.101817464626091</v>
      </c>
      <c r="T68" s="56">
        <v>1.2310257023522659</v>
      </c>
      <c r="W68" s="115"/>
      <c r="X68" s="12" t="s">
        <v>30</v>
      </c>
      <c r="Y68" s="13">
        <v>25.329727191818488</v>
      </c>
      <c r="Z68" s="13">
        <v>21.70394183365239</v>
      </c>
      <c r="AA68" s="13">
        <v>18.922478971194899</v>
      </c>
      <c r="AB68" s="15">
        <v>15.871378475821119</v>
      </c>
      <c r="AC68" s="13">
        <v>13.495463664406831</v>
      </c>
      <c r="AD68" s="13">
        <v>12.364472847399419</v>
      </c>
      <c r="AE68" s="13">
        <v>11.73882416051636</v>
      </c>
    </row>
    <row r="69" spans="1:32" ht="14.5" customHeight="1" x14ac:dyDescent="0.35">
      <c r="A69" s="115"/>
      <c r="B69" s="12" t="s">
        <v>31</v>
      </c>
      <c r="C69" s="56">
        <v>57.916893208686062</v>
      </c>
      <c r="D69" s="56">
        <v>52.04512864695829</v>
      </c>
      <c r="E69" s="56">
        <v>49.381360200401623</v>
      </c>
      <c r="F69" s="57">
        <v>44.304859774362761</v>
      </c>
      <c r="G69" s="56">
        <v>41.9271682216133</v>
      </c>
      <c r="H69" s="56">
        <v>39.007890499740881</v>
      </c>
      <c r="I69" s="56">
        <v>37.616536903726818</v>
      </c>
      <c r="L69" s="115"/>
      <c r="M69" s="12" t="s">
        <v>31</v>
      </c>
      <c r="N69" s="56">
        <v>0.68401682735995317</v>
      </c>
      <c r="O69" s="56">
        <v>0.79052182873036192</v>
      </c>
      <c r="P69" s="56">
        <v>0.76466381644028947</v>
      </c>
      <c r="Q69" s="57">
        <v>0.7100462864313376</v>
      </c>
      <c r="R69" s="56">
        <v>0.77785864902746404</v>
      </c>
      <c r="S69" s="56">
        <v>0.90072222644019384</v>
      </c>
      <c r="T69" s="56">
        <v>1.05768547956132</v>
      </c>
      <c r="W69" s="115"/>
      <c r="X69" s="12" t="s">
        <v>31</v>
      </c>
      <c r="Y69" s="13">
        <v>33.373509086309852</v>
      </c>
      <c r="Z69" s="13">
        <v>28.71380462276764</v>
      </c>
      <c r="AA69" s="13">
        <v>24.537175971851639</v>
      </c>
      <c r="AB69" s="15">
        <v>21.990359040684059</v>
      </c>
      <c r="AC69" s="13">
        <v>18.4342687768257</v>
      </c>
      <c r="AD69" s="13">
        <v>15.62473594813391</v>
      </c>
      <c r="AE69" s="13">
        <v>14.35183637872011</v>
      </c>
    </row>
    <row r="70" spans="1:32" ht="14.5" customHeight="1" thickBot="1" x14ac:dyDescent="0.4">
      <c r="A70" s="116"/>
      <c r="B70" s="8" t="s">
        <v>32</v>
      </c>
      <c r="C70" s="59">
        <v>66.48334616658434</v>
      </c>
      <c r="D70" s="59">
        <v>57.484640434284202</v>
      </c>
      <c r="E70" s="59">
        <v>50.565840595378489</v>
      </c>
      <c r="F70" s="60">
        <v>44.160833604444989</v>
      </c>
      <c r="G70" s="59">
        <v>42.533553847893522</v>
      </c>
      <c r="H70" s="59">
        <v>39.931896168010987</v>
      </c>
      <c r="I70" s="59">
        <v>37.125086444450318</v>
      </c>
      <c r="J70" s="18"/>
      <c r="L70" s="116"/>
      <c r="M70" s="58" t="s">
        <v>32</v>
      </c>
      <c r="N70" s="59">
        <v>0.74502054539501184</v>
      </c>
      <c r="O70" s="59">
        <v>0.83053807905641597</v>
      </c>
      <c r="P70" s="59">
        <v>0.82187211156904894</v>
      </c>
      <c r="Q70" s="60">
        <v>0.7928187429703154</v>
      </c>
      <c r="R70" s="59">
        <v>0.78085815334385245</v>
      </c>
      <c r="S70" s="59">
        <v>0.8504117249917863</v>
      </c>
      <c r="T70" s="59">
        <v>0.98222197470169526</v>
      </c>
      <c r="U70" s="18"/>
      <c r="W70" s="116"/>
      <c r="X70" s="8" t="s">
        <v>32</v>
      </c>
      <c r="Y70" s="16">
        <v>47.950811066926953</v>
      </c>
      <c r="Z70" s="16">
        <v>38.764936562457052</v>
      </c>
      <c r="AA70" s="16">
        <v>33.680999746212343</v>
      </c>
      <c r="AB70" s="17">
        <v>28.900064655406961</v>
      </c>
      <c r="AC70" s="16">
        <v>25.280606126726891</v>
      </c>
      <c r="AD70" s="16">
        <v>21.76001415724825</v>
      </c>
      <c r="AE70" s="16">
        <v>18.545005370773062</v>
      </c>
      <c r="AF70" s="18"/>
    </row>
    <row r="71" spans="1:32" ht="70.5" customHeight="1" thickTop="1" x14ac:dyDescent="0.35">
      <c r="A71" s="118" t="s">
        <v>84</v>
      </c>
      <c r="B71" s="118"/>
      <c r="C71" s="118"/>
      <c r="D71" s="118"/>
      <c r="E71" s="118"/>
      <c r="F71" s="118"/>
      <c r="G71" s="118"/>
      <c r="H71" s="118"/>
      <c r="I71" s="118"/>
      <c r="J71" s="118"/>
      <c r="L71" s="118" t="s">
        <v>83</v>
      </c>
      <c r="M71" s="118"/>
      <c r="N71" s="118"/>
      <c r="O71" s="118"/>
      <c r="P71" s="118"/>
      <c r="Q71" s="118"/>
      <c r="R71" s="118"/>
      <c r="S71" s="118"/>
      <c r="T71" s="118"/>
      <c r="U71" s="118"/>
      <c r="W71" s="119" t="s">
        <v>85</v>
      </c>
      <c r="X71" s="119"/>
      <c r="Y71" s="119"/>
      <c r="Z71" s="119"/>
      <c r="AA71" s="119"/>
      <c r="AB71" s="119"/>
      <c r="AC71" s="119"/>
      <c r="AD71" s="119"/>
      <c r="AE71" s="119"/>
      <c r="AF71" s="119"/>
    </row>
  </sheetData>
  <mergeCells count="27">
    <mergeCell ref="L71:U71"/>
    <mergeCell ref="A71:J71"/>
    <mergeCell ref="W71:AF71"/>
    <mergeCell ref="W27:W37"/>
    <mergeCell ref="W38:W48"/>
    <mergeCell ref="W49:W59"/>
    <mergeCell ref="L49:L59"/>
    <mergeCell ref="L27:L37"/>
    <mergeCell ref="L38:L48"/>
    <mergeCell ref="A38:A48"/>
    <mergeCell ref="A49:A59"/>
    <mergeCell ref="A60:A70"/>
    <mergeCell ref="L60:L70"/>
    <mergeCell ref="W60:W70"/>
    <mergeCell ref="L2:U2"/>
    <mergeCell ref="W2:AF2"/>
    <mergeCell ref="Y3:AE3"/>
    <mergeCell ref="W5:W15"/>
    <mergeCell ref="W16:W26"/>
    <mergeCell ref="N3:T3"/>
    <mergeCell ref="L5:L15"/>
    <mergeCell ref="L16:L26"/>
    <mergeCell ref="A2:J2"/>
    <mergeCell ref="C3:I3"/>
    <mergeCell ref="A5:A15"/>
    <mergeCell ref="A16:A26"/>
    <mergeCell ref="A27:A37"/>
  </mergeCells>
  <conditionalFormatting sqref="C27:E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26 G16:I16 C38:F59 G38:I38 G49:I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70 G60:I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I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I26 C38:I5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I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I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I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I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I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I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I4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I59 C6:I15 C17:I26 C39:I4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I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I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I7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I26 G38:I5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I7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P2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Q26 R16:T16 N38:Q59 R38:T38 R49:T4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Q70 R60:T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26 N38:T5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T1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T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T2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T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3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T4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T59 N6:T15 N17:T26 N39:T4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T5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T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T7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T26 R38:T5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T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7:AA2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B26 AC16:AE16 Y38:AB59 AC38:AE38 AC49:AE4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:AB70 AC60:AE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E26 Y38:AE5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E5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E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E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7:AE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8:AE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AE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AE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9:AE4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9:AE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:AE59 Y6:AE15 Y17:AE26 Y39:AE4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:AE5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:AE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1:AE7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E26 AC38:AE5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0:AE7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FA3DD1B-A60F-40A3-8A8E-C950ACCD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2'!N27:T27</xm:f>
              <xm:sqref>U27</xm:sqref>
            </x14:sparkline>
            <x14:sparkline>
              <xm:f>'Sup Table 2'!N28:T28</xm:f>
              <xm:sqref>U28</xm:sqref>
            </x14:sparkline>
            <x14:sparkline>
              <xm:f>'Sup Table 2'!N29:T29</xm:f>
              <xm:sqref>U29</xm:sqref>
            </x14:sparkline>
            <x14:sparkline>
              <xm:f>'Sup Table 2'!N30:T30</xm:f>
              <xm:sqref>U30</xm:sqref>
            </x14:sparkline>
            <x14:sparkline>
              <xm:f>'Sup Table 2'!N31:T31</xm:f>
              <xm:sqref>U31</xm:sqref>
            </x14:sparkline>
            <x14:sparkline>
              <xm:f>'Sup Table 2'!N32:T32</xm:f>
              <xm:sqref>U32</xm:sqref>
            </x14:sparkline>
            <x14:sparkline>
              <xm:f>'Sup Table 2'!N33:T33</xm:f>
              <xm:sqref>U33</xm:sqref>
            </x14:sparkline>
            <x14:sparkline>
              <xm:f>'Sup Table 2'!N34:T34</xm:f>
              <xm:sqref>U34</xm:sqref>
            </x14:sparkline>
            <x14:sparkline>
              <xm:f>'Sup Table 2'!N35:T35</xm:f>
              <xm:sqref>U35</xm:sqref>
            </x14:sparkline>
            <x14:sparkline>
              <xm:f>'Sup Table 2'!N36:T36</xm:f>
              <xm:sqref>U36</xm:sqref>
            </x14:sparkline>
            <x14:sparkline>
              <xm:f>'Sup Table 2'!N37:T37</xm:f>
              <xm:sqref>U37</xm:sqref>
            </x14:sparkline>
          </x14:sparklines>
        </x14:sparklineGroup>
        <x14:sparklineGroup displayEmptyCellsAs="gap" xr2:uid="{8BC1951C-8720-4AF1-8FC1-E4A8D87E73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2'!N5:T5</xm:f>
              <xm:sqref>U5</xm:sqref>
            </x14:sparkline>
            <x14:sparkline>
              <xm:f>'Sup Table 2'!N6:T6</xm:f>
              <xm:sqref>U6</xm:sqref>
            </x14:sparkline>
            <x14:sparkline>
              <xm:f>'Sup Table 2'!N7:T7</xm:f>
              <xm:sqref>U7</xm:sqref>
            </x14:sparkline>
            <x14:sparkline>
              <xm:f>'Sup Table 2'!N8:T8</xm:f>
              <xm:sqref>U8</xm:sqref>
            </x14:sparkline>
            <x14:sparkline>
              <xm:f>'Sup Table 2'!N9:T9</xm:f>
              <xm:sqref>U9</xm:sqref>
            </x14:sparkline>
            <x14:sparkline>
              <xm:f>'Sup Table 2'!N10:T10</xm:f>
              <xm:sqref>U10</xm:sqref>
            </x14:sparkline>
            <x14:sparkline>
              <xm:f>'Sup Table 2'!N11:T11</xm:f>
              <xm:sqref>U11</xm:sqref>
            </x14:sparkline>
            <x14:sparkline>
              <xm:f>'Sup Table 2'!N12:T12</xm:f>
              <xm:sqref>U12</xm:sqref>
            </x14:sparkline>
            <x14:sparkline>
              <xm:f>'Sup Table 2'!N13:T13</xm:f>
              <xm:sqref>U13</xm:sqref>
            </x14:sparkline>
            <x14:sparkline>
              <xm:f>'Sup Table 2'!N14:T14</xm:f>
              <xm:sqref>U14</xm:sqref>
            </x14:sparkline>
            <x14:sparkline>
              <xm:f>'Sup Table 2'!N15:T15</xm:f>
              <xm:sqref>U15</xm:sqref>
            </x14:sparkline>
            <x14:sparkline>
              <xm:f>'Sup Table 2'!N16:T16</xm:f>
              <xm:sqref>U16</xm:sqref>
            </x14:sparkline>
            <x14:sparkline>
              <xm:f>'Sup Table 2'!N17:T17</xm:f>
              <xm:sqref>U17</xm:sqref>
            </x14:sparkline>
            <x14:sparkline>
              <xm:f>'Sup Table 2'!N18:T18</xm:f>
              <xm:sqref>U18</xm:sqref>
            </x14:sparkline>
            <x14:sparkline>
              <xm:f>'Sup Table 2'!N19:T19</xm:f>
              <xm:sqref>U19</xm:sqref>
            </x14:sparkline>
            <x14:sparkline>
              <xm:f>'Sup Table 2'!N20:T20</xm:f>
              <xm:sqref>U20</xm:sqref>
            </x14:sparkline>
            <x14:sparkline>
              <xm:f>'Sup Table 2'!N21:T21</xm:f>
              <xm:sqref>U21</xm:sqref>
            </x14:sparkline>
            <x14:sparkline>
              <xm:f>'Sup Table 2'!N22:T22</xm:f>
              <xm:sqref>U22</xm:sqref>
            </x14:sparkline>
            <x14:sparkline>
              <xm:f>'Sup Table 2'!N23:T23</xm:f>
              <xm:sqref>U23</xm:sqref>
            </x14:sparkline>
            <x14:sparkline>
              <xm:f>'Sup Table 2'!N24:T24</xm:f>
              <xm:sqref>U24</xm:sqref>
            </x14:sparkline>
            <x14:sparkline>
              <xm:f>'Sup Table 2'!N25:T25</xm:f>
              <xm:sqref>U25</xm:sqref>
            </x14:sparkline>
            <x14:sparkline>
              <xm:f>'Sup Table 2'!N26:T26</xm:f>
              <xm:sqref>U26</xm:sqref>
            </x14:sparkline>
            <x14:sparkline>
              <xm:f>'Sup Table 2'!N38:T38</xm:f>
              <xm:sqref>U38</xm:sqref>
            </x14:sparkline>
            <x14:sparkline>
              <xm:f>'Sup Table 2'!N39:T39</xm:f>
              <xm:sqref>U39</xm:sqref>
            </x14:sparkline>
            <x14:sparkline>
              <xm:f>'Sup Table 2'!N40:T40</xm:f>
              <xm:sqref>U40</xm:sqref>
            </x14:sparkline>
            <x14:sparkline>
              <xm:f>'Sup Table 2'!N41:T41</xm:f>
              <xm:sqref>U41</xm:sqref>
            </x14:sparkline>
            <x14:sparkline>
              <xm:f>'Sup Table 2'!N42:T42</xm:f>
              <xm:sqref>U42</xm:sqref>
            </x14:sparkline>
            <x14:sparkline>
              <xm:f>'Sup Table 2'!N43:T43</xm:f>
              <xm:sqref>U43</xm:sqref>
            </x14:sparkline>
            <x14:sparkline>
              <xm:f>'Sup Table 2'!N44:T44</xm:f>
              <xm:sqref>U44</xm:sqref>
            </x14:sparkline>
            <x14:sparkline>
              <xm:f>'Sup Table 2'!N45:T45</xm:f>
              <xm:sqref>U45</xm:sqref>
            </x14:sparkline>
            <x14:sparkline>
              <xm:f>'Sup Table 2'!N46:T46</xm:f>
              <xm:sqref>U46</xm:sqref>
            </x14:sparkline>
            <x14:sparkline>
              <xm:f>'Sup Table 2'!N47:T47</xm:f>
              <xm:sqref>U47</xm:sqref>
            </x14:sparkline>
            <x14:sparkline>
              <xm:f>'Sup Table 2'!N48:T48</xm:f>
              <xm:sqref>U48</xm:sqref>
            </x14:sparkline>
            <x14:sparkline>
              <xm:f>'Sup Table 2'!N49:T49</xm:f>
              <xm:sqref>U49</xm:sqref>
            </x14:sparkline>
            <x14:sparkline>
              <xm:f>'Sup Table 2'!N50:T50</xm:f>
              <xm:sqref>U50</xm:sqref>
            </x14:sparkline>
            <x14:sparkline>
              <xm:f>'Sup Table 2'!N51:T51</xm:f>
              <xm:sqref>U51</xm:sqref>
            </x14:sparkline>
            <x14:sparkline>
              <xm:f>'Sup Table 2'!N52:T52</xm:f>
              <xm:sqref>U52</xm:sqref>
            </x14:sparkline>
            <x14:sparkline>
              <xm:f>'Sup Table 2'!N53:T53</xm:f>
              <xm:sqref>U53</xm:sqref>
            </x14:sparkline>
            <x14:sparkline>
              <xm:f>'Sup Table 2'!N54:T54</xm:f>
              <xm:sqref>U54</xm:sqref>
            </x14:sparkline>
            <x14:sparkline>
              <xm:f>'Sup Table 2'!N55:T55</xm:f>
              <xm:sqref>U55</xm:sqref>
            </x14:sparkline>
            <x14:sparkline>
              <xm:f>'Sup Table 2'!N56:T56</xm:f>
              <xm:sqref>U56</xm:sqref>
            </x14:sparkline>
            <x14:sparkline>
              <xm:f>'Sup Table 2'!N57:T57</xm:f>
              <xm:sqref>U57</xm:sqref>
            </x14:sparkline>
            <x14:sparkline>
              <xm:f>'Sup Table 2'!N58:T58</xm:f>
              <xm:sqref>U58</xm:sqref>
            </x14:sparkline>
            <x14:sparkline>
              <xm:f>'Sup Table 2'!N59:T59</xm:f>
              <xm:sqref>U59</xm:sqref>
            </x14:sparkline>
          </x14:sparklines>
        </x14:sparklineGroup>
        <x14:sparklineGroup displayEmptyCellsAs="gap" xr2:uid="{BAD4BB2B-21DD-44C9-B6F8-7267E2A2B1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2'!Y5:AE5</xm:f>
              <xm:sqref>AF5</xm:sqref>
            </x14:sparkline>
            <x14:sparkline>
              <xm:f>'Sup Table 2'!Y6:AE6</xm:f>
              <xm:sqref>AF6</xm:sqref>
            </x14:sparkline>
            <x14:sparkline>
              <xm:f>'Sup Table 2'!Y7:AE7</xm:f>
              <xm:sqref>AF7</xm:sqref>
            </x14:sparkline>
            <x14:sparkline>
              <xm:f>'Sup Table 2'!Y8:AE8</xm:f>
              <xm:sqref>AF8</xm:sqref>
            </x14:sparkline>
            <x14:sparkline>
              <xm:f>'Sup Table 2'!Y9:AE9</xm:f>
              <xm:sqref>AF9</xm:sqref>
            </x14:sparkline>
            <x14:sparkline>
              <xm:f>'Sup Table 2'!Y10:AE10</xm:f>
              <xm:sqref>AF10</xm:sqref>
            </x14:sparkline>
            <x14:sparkline>
              <xm:f>'Sup Table 2'!Y11:AE11</xm:f>
              <xm:sqref>AF11</xm:sqref>
            </x14:sparkline>
            <x14:sparkline>
              <xm:f>'Sup Table 2'!Y12:AE12</xm:f>
              <xm:sqref>AF12</xm:sqref>
            </x14:sparkline>
            <x14:sparkline>
              <xm:f>'Sup Table 2'!Y13:AE13</xm:f>
              <xm:sqref>AF13</xm:sqref>
            </x14:sparkline>
            <x14:sparkline>
              <xm:f>'Sup Table 2'!Y14:AE14</xm:f>
              <xm:sqref>AF14</xm:sqref>
            </x14:sparkline>
            <x14:sparkline>
              <xm:f>'Sup Table 2'!Y15:AE15</xm:f>
              <xm:sqref>AF15</xm:sqref>
            </x14:sparkline>
            <x14:sparkline>
              <xm:f>'Sup Table 2'!Y16:AE16</xm:f>
              <xm:sqref>AF16</xm:sqref>
            </x14:sparkline>
            <x14:sparkline>
              <xm:f>'Sup Table 2'!Y17:AE17</xm:f>
              <xm:sqref>AF17</xm:sqref>
            </x14:sparkline>
            <x14:sparkline>
              <xm:f>'Sup Table 2'!Y18:AE18</xm:f>
              <xm:sqref>AF18</xm:sqref>
            </x14:sparkline>
            <x14:sparkline>
              <xm:f>'Sup Table 2'!Y19:AE19</xm:f>
              <xm:sqref>AF19</xm:sqref>
            </x14:sparkline>
            <x14:sparkline>
              <xm:f>'Sup Table 2'!Y20:AE20</xm:f>
              <xm:sqref>AF20</xm:sqref>
            </x14:sparkline>
            <x14:sparkline>
              <xm:f>'Sup Table 2'!Y21:AE21</xm:f>
              <xm:sqref>AF21</xm:sqref>
            </x14:sparkline>
            <x14:sparkline>
              <xm:f>'Sup Table 2'!Y22:AE22</xm:f>
              <xm:sqref>AF22</xm:sqref>
            </x14:sparkline>
            <x14:sparkline>
              <xm:f>'Sup Table 2'!Y23:AE23</xm:f>
              <xm:sqref>AF23</xm:sqref>
            </x14:sparkline>
            <x14:sparkline>
              <xm:f>'Sup Table 2'!Y24:AE24</xm:f>
              <xm:sqref>AF24</xm:sqref>
            </x14:sparkline>
            <x14:sparkline>
              <xm:f>'Sup Table 2'!Y25:AE25</xm:f>
              <xm:sqref>AF25</xm:sqref>
            </x14:sparkline>
            <x14:sparkline>
              <xm:f>'Sup Table 2'!Y26:AE26</xm:f>
              <xm:sqref>AF26</xm:sqref>
            </x14:sparkline>
            <x14:sparkline>
              <xm:f>'Sup Table 2'!Y38:AE38</xm:f>
              <xm:sqref>AF38</xm:sqref>
            </x14:sparkline>
            <x14:sparkline>
              <xm:f>'Sup Table 2'!Y39:AE39</xm:f>
              <xm:sqref>AF39</xm:sqref>
            </x14:sparkline>
            <x14:sparkline>
              <xm:f>'Sup Table 2'!Y40:AE40</xm:f>
              <xm:sqref>AF40</xm:sqref>
            </x14:sparkline>
            <x14:sparkline>
              <xm:f>'Sup Table 2'!Y41:AE41</xm:f>
              <xm:sqref>AF41</xm:sqref>
            </x14:sparkline>
            <x14:sparkline>
              <xm:f>'Sup Table 2'!Y42:AE42</xm:f>
              <xm:sqref>AF42</xm:sqref>
            </x14:sparkline>
            <x14:sparkline>
              <xm:f>'Sup Table 2'!Y43:AE43</xm:f>
              <xm:sqref>AF43</xm:sqref>
            </x14:sparkline>
            <x14:sparkline>
              <xm:f>'Sup Table 2'!Y44:AE44</xm:f>
              <xm:sqref>AF44</xm:sqref>
            </x14:sparkline>
            <x14:sparkline>
              <xm:f>'Sup Table 2'!Y45:AE45</xm:f>
              <xm:sqref>AF45</xm:sqref>
            </x14:sparkline>
            <x14:sparkline>
              <xm:f>'Sup Table 2'!Y46:AE46</xm:f>
              <xm:sqref>AF46</xm:sqref>
            </x14:sparkline>
            <x14:sparkline>
              <xm:f>'Sup Table 2'!Y47:AE47</xm:f>
              <xm:sqref>AF47</xm:sqref>
            </x14:sparkline>
            <x14:sparkline>
              <xm:f>'Sup Table 2'!Y48:AE48</xm:f>
              <xm:sqref>AF48</xm:sqref>
            </x14:sparkline>
            <x14:sparkline>
              <xm:f>'Sup Table 2'!Y49:AE49</xm:f>
              <xm:sqref>AF49</xm:sqref>
            </x14:sparkline>
            <x14:sparkline>
              <xm:f>'Sup Table 2'!Y50:AE50</xm:f>
              <xm:sqref>AF50</xm:sqref>
            </x14:sparkline>
            <x14:sparkline>
              <xm:f>'Sup Table 2'!Y51:AE51</xm:f>
              <xm:sqref>AF51</xm:sqref>
            </x14:sparkline>
            <x14:sparkline>
              <xm:f>'Sup Table 2'!Y52:AE52</xm:f>
              <xm:sqref>AF52</xm:sqref>
            </x14:sparkline>
            <x14:sparkline>
              <xm:f>'Sup Table 2'!Y53:AE53</xm:f>
              <xm:sqref>AF53</xm:sqref>
            </x14:sparkline>
            <x14:sparkline>
              <xm:f>'Sup Table 2'!Y54:AE54</xm:f>
              <xm:sqref>AF54</xm:sqref>
            </x14:sparkline>
            <x14:sparkline>
              <xm:f>'Sup Table 2'!Y55:AE55</xm:f>
              <xm:sqref>AF55</xm:sqref>
            </x14:sparkline>
            <x14:sparkline>
              <xm:f>'Sup Table 2'!Y56:AE56</xm:f>
              <xm:sqref>AF56</xm:sqref>
            </x14:sparkline>
            <x14:sparkline>
              <xm:f>'Sup Table 2'!Y57:AE57</xm:f>
              <xm:sqref>AF57</xm:sqref>
            </x14:sparkline>
            <x14:sparkline>
              <xm:f>'Sup Table 2'!Y58:AE58</xm:f>
              <xm:sqref>AF58</xm:sqref>
            </x14:sparkline>
            <x14:sparkline>
              <xm:f>'Sup Table 2'!Y59:AE59</xm:f>
              <xm:sqref>AF59</xm:sqref>
            </x14:sparkline>
          </x14:sparklines>
        </x14:sparklineGroup>
        <x14:sparklineGroup displayEmptyCellsAs="gap" xr2:uid="{9B9778EE-D835-48FA-A8A5-F8B1BCD795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2'!Y27:AE27</xm:f>
              <xm:sqref>AF27</xm:sqref>
            </x14:sparkline>
            <x14:sparkline>
              <xm:f>'Sup Table 2'!Y28:AE28</xm:f>
              <xm:sqref>AF28</xm:sqref>
            </x14:sparkline>
            <x14:sparkline>
              <xm:f>'Sup Table 2'!Y29:AE29</xm:f>
              <xm:sqref>AF29</xm:sqref>
            </x14:sparkline>
            <x14:sparkline>
              <xm:f>'Sup Table 2'!Y30:AE30</xm:f>
              <xm:sqref>AF30</xm:sqref>
            </x14:sparkline>
            <x14:sparkline>
              <xm:f>'Sup Table 2'!Y31:AE31</xm:f>
              <xm:sqref>AF31</xm:sqref>
            </x14:sparkline>
            <x14:sparkline>
              <xm:f>'Sup Table 2'!Y32:AE32</xm:f>
              <xm:sqref>AF32</xm:sqref>
            </x14:sparkline>
            <x14:sparkline>
              <xm:f>'Sup Table 2'!Y33:AE33</xm:f>
              <xm:sqref>AF33</xm:sqref>
            </x14:sparkline>
            <x14:sparkline>
              <xm:f>'Sup Table 2'!Y34:AE34</xm:f>
              <xm:sqref>AF34</xm:sqref>
            </x14:sparkline>
            <x14:sparkline>
              <xm:f>'Sup Table 2'!Y35:AE35</xm:f>
              <xm:sqref>AF35</xm:sqref>
            </x14:sparkline>
            <x14:sparkline>
              <xm:f>'Sup Table 2'!Y36:AE36</xm:f>
              <xm:sqref>AF36</xm:sqref>
            </x14:sparkline>
            <x14:sparkline>
              <xm:f>'Sup Table 2'!Y37:AE37</xm:f>
              <xm:sqref>AF37</xm:sqref>
            </x14:sparkline>
          </x14:sparklines>
        </x14:sparklineGroup>
        <x14:sparklineGroup displayEmptyCellsAs="gap" xr2:uid="{DBB90AFA-62F4-461A-92AA-2036305053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2'!C5:I5</xm:f>
              <xm:sqref>J5</xm:sqref>
            </x14:sparkline>
            <x14:sparkline>
              <xm:f>'Sup Table 2'!C6:I6</xm:f>
              <xm:sqref>J6</xm:sqref>
            </x14:sparkline>
            <x14:sparkline>
              <xm:f>'Sup Table 2'!C7:I7</xm:f>
              <xm:sqref>J7</xm:sqref>
            </x14:sparkline>
            <x14:sparkline>
              <xm:f>'Sup Table 2'!C8:I8</xm:f>
              <xm:sqref>J8</xm:sqref>
            </x14:sparkline>
            <x14:sparkline>
              <xm:f>'Sup Table 2'!C9:I9</xm:f>
              <xm:sqref>J9</xm:sqref>
            </x14:sparkline>
            <x14:sparkline>
              <xm:f>'Sup Table 2'!C10:I10</xm:f>
              <xm:sqref>J10</xm:sqref>
            </x14:sparkline>
            <x14:sparkline>
              <xm:f>'Sup Table 2'!C11:I11</xm:f>
              <xm:sqref>J11</xm:sqref>
            </x14:sparkline>
            <x14:sparkline>
              <xm:f>'Sup Table 2'!C12:I12</xm:f>
              <xm:sqref>J12</xm:sqref>
            </x14:sparkline>
            <x14:sparkline>
              <xm:f>'Sup Table 2'!C13:I13</xm:f>
              <xm:sqref>J13</xm:sqref>
            </x14:sparkline>
            <x14:sparkline>
              <xm:f>'Sup Table 2'!C14:I14</xm:f>
              <xm:sqref>J14</xm:sqref>
            </x14:sparkline>
            <x14:sparkline>
              <xm:f>'Sup Table 2'!C15:I15</xm:f>
              <xm:sqref>J15</xm:sqref>
            </x14:sparkline>
            <x14:sparkline>
              <xm:f>'Sup Table 2'!C16:I16</xm:f>
              <xm:sqref>J16</xm:sqref>
            </x14:sparkline>
            <x14:sparkline>
              <xm:f>'Sup Table 2'!C17:I17</xm:f>
              <xm:sqref>J17</xm:sqref>
            </x14:sparkline>
            <x14:sparkline>
              <xm:f>'Sup Table 2'!C18:I18</xm:f>
              <xm:sqref>J18</xm:sqref>
            </x14:sparkline>
            <x14:sparkline>
              <xm:f>'Sup Table 2'!C19:I19</xm:f>
              <xm:sqref>J19</xm:sqref>
            </x14:sparkline>
            <x14:sparkline>
              <xm:f>'Sup Table 2'!C20:I20</xm:f>
              <xm:sqref>J20</xm:sqref>
            </x14:sparkline>
            <x14:sparkline>
              <xm:f>'Sup Table 2'!C21:I21</xm:f>
              <xm:sqref>J21</xm:sqref>
            </x14:sparkline>
            <x14:sparkline>
              <xm:f>'Sup Table 2'!C22:I22</xm:f>
              <xm:sqref>J22</xm:sqref>
            </x14:sparkline>
            <x14:sparkline>
              <xm:f>'Sup Table 2'!C23:I23</xm:f>
              <xm:sqref>J23</xm:sqref>
            </x14:sparkline>
            <x14:sparkline>
              <xm:f>'Sup Table 2'!C24:I24</xm:f>
              <xm:sqref>J24</xm:sqref>
            </x14:sparkline>
            <x14:sparkline>
              <xm:f>'Sup Table 2'!C25:I25</xm:f>
              <xm:sqref>J25</xm:sqref>
            </x14:sparkline>
            <x14:sparkline>
              <xm:f>'Sup Table 2'!C26:I26</xm:f>
              <xm:sqref>J26</xm:sqref>
            </x14:sparkline>
            <x14:sparkline>
              <xm:f>'Sup Table 2'!C38:I38</xm:f>
              <xm:sqref>J38</xm:sqref>
            </x14:sparkline>
            <x14:sparkline>
              <xm:f>'Sup Table 2'!C39:I39</xm:f>
              <xm:sqref>J39</xm:sqref>
            </x14:sparkline>
            <x14:sparkline>
              <xm:f>'Sup Table 2'!C40:I40</xm:f>
              <xm:sqref>J40</xm:sqref>
            </x14:sparkline>
            <x14:sparkline>
              <xm:f>'Sup Table 2'!C41:I41</xm:f>
              <xm:sqref>J41</xm:sqref>
            </x14:sparkline>
            <x14:sparkline>
              <xm:f>'Sup Table 2'!C42:I42</xm:f>
              <xm:sqref>J42</xm:sqref>
            </x14:sparkline>
            <x14:sparkline>
              <xm:f>'Sup Table 2'!C43:I43</xm:f>
              <xm:sqref>J43</xm:sqref>
            </x14:sparkline>
            <x14:sparkline>
              <xm:f>'Sup Table 2'!C44:I44</xm:f>
              <xm:sqref>J44</xm:sqref>
            </x14:sparkline>
            <x14:sparkline>
              <xm:f>'Sup Table 2'!C45:I45</xm:f>
              <xm:sqref>J45</xm:sqref>
            </x14:sparkline>
            <x14:sparkline>
              <xm:f>'Sup Table 2'!C46:I46</xm:f>
              <xm:sqref>J46</xm:sqref>
            </x14:sparkline>
            <x14:sparkline>
              <xm:f>'Sup Table 2'!C47:I47</xm:f>
              <xm:sqref>J47</xm:sqref>
            </x14:sparkline>
            <x14:sparkline>
              <xm:f>'Sup Table 2'!C48:I48</xm:f>
              <xm:sqref>J48</xm:sqref>
            </x14:sparkline>
            <x14:sparkline>
              <xm:f>'Sup Table 2'!C49:I49</xm:f>
              <xm:sqref>J49</xm:sqref>
            </x14:sparkline>
            <x14:sparkline>
              <xm:f>'Sup Table 2'!C50:I50</xm:f>
              <xm:sqref>J50</xm:sqref>
            </x14:sparkline>
            <x14:sparkline>
              <xm:f>'Sup Table 2'!C51:I51</xm:f>
              <xm:sqref>J51</xm:sqref>
            </x14:sparkline>
            <x14:sparkline>
              <xm:f>'Sup Table 2'!C52:I52</xm:f>
              <xm:sqref>J52</xm:sqref>
            </x14:sparkline>
            <x14:sparkline>
              <xm:f>'Sup Table 2'!C53:I53</xm:f>
              <xm:sqref>J53</xm:sqref>
            </x14:sparkline>
            <x14:sparkline>
              <xm:f>'Sup Table 2'!C54:I54</xm:f>
              <xm:sqref>J54</xm:sqref>
            </x14:sparkline>
            <x14:sparkline>
              <xm:f>'Sup Table 2'!C55:I55</xm:f>
              <xm:sqref>J55</xm:sqref>
            </x14:sparkline>
            <x14:sparkline>
              <xm:f>'Sup Table 2'!C56:I56</xm:f>
              <xm:sqref>J56</xm:sqref>
            </x14:sparkline>
            <x14:sparkline>
              <xm:f>'Sup Table 2'!C57:I57</xm:f>
              <xm:sqref>J57</xm:sqref>
            </x14:sparkline>
            <x14:sparkline>
              <xm:f>'Sup Table 2'!C58:I58</xm:f>
              <xm:sqref>J58</xm:sqref>
            </x14:sparkline>
            <x14:sparkline>
              <xm:f>'Sup Table 2'!C59:I59</xm:f>
              <xm:sqref>J59</xm:sqref>
            </x14:sparkline>
          </x14:sparklines>
        </x14:sparklineGroup>
        <x14:sparklineGroup displayEmptyCellsAs="gap" xr2:uid="{2B160D98-7859-4196-B352-7DCD7803C5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2'!C27:I27</xm:f>
              <xm:sqref>J27</xm:sqref>
            </x14:sparkline>
            <x14:sparkline>
              <xm:f>'Sup Table 2'!C28:I28</xm:f>
              <xm:sqref>J28</xm:sqref>
            </x14:sparkline>
            <x14:sparkline>
              <xm:f>'Sup Table 2'!C29:I29</xm:f>
              <xm:sqref>J29</xm:sqref>
            </x14:sparkline>
            <x14:sparkline>
              <xm:f>'Sup Table 2'!C30:I30</xm:f>
              <xm:sqref>J30</xm:sqref>
            </x14:sparkline>
            <x14:sparkline>
              <xm:f>'Sup Table 2'!C31:I31</xm:f>
              <xm:sqref>J31</xm:sqref>
            </x14:sparkline>
            <x14:sparkline>
              <xm:f>'Sup Table 2'!C32:I32</xm:f>
              <xm:sqref>J32</xm:sqref>
            </x14:sparkline>
            <x14:sparkline>
              <xm:f>'Sup Table 2'!C33:I33</xm:f>
              <xm:sqref>J33</xm:sqref>
            </x14:sparkline>
            <x14:sparkline>
              <xm:f>'Sup Table 2'!C34:I34</xm:f>
              <xm:sqref>J34</xm:sqref>
            </x14:sparkline>
            <x14:sparkline>
              <xm:f>'Sup Table 2'!C35:I35</xm:f>
              <xm:sqref>J35</xm:sqref>
            </x14:sparkline>
            <x14:sparkline>
              <xm:f>'Sup Table 2'!C36:I36</xm:f>
              <xm:sqref>J36</xm:sqref>
            </x14:sparkline>
            <x14:sparkline>
              <xm:f>'Sup Table 2'!C37:I37</xm:f>
              <xm:sqref>J37</xm:sqref>
            </x14:sparkline>
          </x14:sparklines>
        </x14:sparklineGroup>
        <x14:sparklineGroup displayEmptyCellsAs="gap" xr2:uid="{87BEFBF8-6044-4B26-BD42-57146F6A97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2'!C60:I60</xm:f>
              <xm:sqref>J60</xm:sqref>
            </x14:sparkline>
            <x14:sparkline>
              <xm:f>'Sup Table 2'!C61:I61</xm:f>
              <xm:sqref>J61</xm:sqref>
            </x14:sparkline>
            <x14:sparkline>
              <xm:f>'Sup Table 2'!C62:I62</xm:f>
              <xm:sqref>J62</xm:sqref>
            </x14:sparkline>
            <x14:sparkline>
              <xm:f>'Sup Table 2'!C63:I63</xm:f>
              <xm:sqref>J63</xm:sqref>
            </x14:sparkline>
            <x14:sparkline>
              <xm:f>'Sup Table 2'!C64:I64</xm:f>
              <xm:sqref>J64</xm:sqref>
            </x14:sparkline>
            <x14:sparkline>
              <xm:f>'Sup Table 2'!C65:I65</xm:f>
              <xm:sqref>J65</xm:sqref>
            </x14:sparkline>
            <x14:sparkline>
              <xm:f>'Sup Table 2'!C66:I66</xm:f>
              <xm:sqref>J66</xm:sqref>
            </x14:sparkline>
            <x14:sparkline>
              <xm:f>'Sup Table 2'!C67:I67</xm:f>
              <xm:sqref>J67</xm:sqref>
            </x14:sparkline>
            <x14:sparkline>
              <xm:f>'Sup Table 2'!C68:I68</xm:f>
              <xm:sqref>J68</xm:sqref>
            </x14:sparkline>
            <x14:sparkline>
              <xm:f>'Sup Table 2'!C69:I69</xm:f>
              <xm:sqref>J69</xm:sqref>
            </x14:sparkline>
            <x14:sparkline>
              <xm:f>'Sup Table 2'!C70:I70</xm:f>
              <xm:sqref>J70</xm:sqref>
            </x14:sparkline>
          </x14:sparklines>
        </x14:sparklineGroup>
        <x14:sparklineGroup displayEmptyCellsAs="gap" xr2:uid="{48DCEBE8-4A7B-43BF-8D15-4C089AE71A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2'!N60:T60</xm:f>
              <xm:sqref>U60</xm:sqref>
            </x14:sparkline>
            <x14:sparkline>
              <xm:f>'Sup Table 2'!N61:T61</xm:f>
              <xm:sqref>U61</xm:sqref>
            </x14:sparkline>
            <x14:sparkline>
              <xm:f>'Sup Table 2'!N62:T62</xm:f>
              <xm:sqref>U62</xm:sqref>
            </x14:sparkline>
            <x14:sparkline>
              <xm:f>'Sup Table 2'!N63:T63</xm:f>
              <xm:sqref>U63</xm:sqref>
            </x14:sparkline>
            <x14:sparkline>
              <xm:f>'Sup Table 2'!N64:T64</xm:f>
              <xm:sqref>U64</xm:sqref>
            </x14:sparkline>
            <x14:sparkline>
              <xm:f>'Sup Table 2'!N65:T65</xm:f>
              <xm:sqref>U65</xm:sqref>
            </x14:sparkline>
            <x14:sparkline>
              <xm:f>'Sup Table 2'!N66:T66</xm:f>
              <xm:sqref>U66</xm:sqref>
            </x14:sparkline>
            <x14:sparkline>
              <xm:f>'Sup Table 2'!N67:T67</xm:f>
              <xm:sqref>U67</xm:sqref>
            </x14:sparkline>
            <x14:sparkline>
              <xm:f>'Sup Table 2'!N68:T68</xm:f>
              <xm:sqref>U68</xm:sqref>
            </x14:sparkline>
            <x14:sparkline>
              <xm:f>'Sup Table 2'!N69:T69</xm:f>
              <xm:sqref>U69</xm:sqref>
            </x14:sparkline>
            <x14:sparkline>
              <xm:f>'Sup Table 2'!N70:T70</xm:f>
              <xm:sqref>U70</xm:sqref>
            </x14:sparkline>
          </x14:sparklines>
        </x14:sparklineGroup>
        <x14:sparklineGroup displayEmptyCellsAs="gap" xr2:uid="{CEC1BFB0-0203-4F28-BA6D-E8CDB0E46B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2'!Y60:AE60</xm:f>
              <xm:sqref>AF60</xm:sqref>
            </x14:sparkline>
            <x14:sparkline>
              <xm:f>'Sup Table 2'!Y61:AE61</xm:f>
              <xm:sqref>AF61</xm:sqref>
            </x14:sparkline>
            <x14:sparkline>
              <xm:f>'Sup Table 2'!Y62:AE62</xm:f>
              <xm:sqref>AF62</xm:sqref>
            </x14:sparkline>
            <x14:sparkline>
              <xm:f>'Sup Table 2'!Y63:AE63</xm:f>
              <xm:sqref>AF63</xm:sqref>
            </x14:sparkline>
            <x14:sparkline>
              <xm:f>'Sup Table 2'!Y64:AE64</xm:f>
              <xm:sqref>AF64</xm:sqref>
            </x14:sparkline>
            <x14:sparkline>
              <xm:f>'Sup Table 2'!Y65:AE65</xm:f>
              <xm:sqref>AF65</xm:sqref>
            </x14:sparkline>
            <x14:sparkline>
              <xm:f>'Sup Table 2'!Y66:AE66</xm:f>
              <xm:sqref>AF66</xm:sqref>
            </x14:sparkline>
            <x14:sparkline>
              <xm:f>'Sup Table 2'!Y67:AE67</xm:f>
              <xm:sqref>AF67</xm:sqref>
            </x14:sparkline>
            <x14:sparkline>
              <xm:f>'Sup Table 2'!Y68:AE68</xm:f>
              <xm:sqref>AF68</xm:sqref>
            </x14:sparkline>
            <x14:sparkline>
              <xm:f>'Sup Table 2'!Y69:AE69</xm:f>
              <xm:sqref>AF69</xm:sqref>
            </x14:sparkline>
            <x14:sparkline>
              <xm:f>'Sup Table 2'!Y70:AE70</xm:f>
              <xm:sqref>AF70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76F-F02D-40C1-BF7F-5C7B37E484BE}">
  <dimension ref="A1:U72"/>
  <sheetViews>
    <sheetView zoomScaleNormal="100" workbookViewId="0"/>
  </sheetViews>
  <sheetFormatPr defaultRowHeight="14.5" x14ac:dyDescent="0.35"/>
  <cols>
    <col min="1" max="1" width="16.81640625" customWidth="1"/>
    <col min="2" max="2" width="10.1796875" bestFit="1" customWidth="1"/>
    <col min="3" max="9" width="9.54296875" bestFit="1" customWidth="1"/>
    <col min="12" max="12" width="17.453125" customWidth="1"/>
    <col min="13" max="13" width="10.453125" bestFit="1" customWidth="1"/>
    <col min="14" max="20" width="9.54296875" bestFit="1" customWidth="1"/>
  </cols>
  <sheetData>
    <row r="1" spans="1:21" x14ac:dyDescent="0.35">
      <c r="A1" s="32" t="s">
        <v>52</v>
      </c>
    </row>
    <row r="2" spans="1:21" ht="21" x14ac:dyDescent="0.5">
      <c r="A2" s="114" t="s">
        <v>108</v>
      </c>
      <c r="B2" s="114"/>
      <c r="C2" s="114"/>
      <c r="D2" s="114"/>
      <c r="E2" s="114"/>
      <c r="F2" s="114"/>
      <c r="G2" s="114"/>
      <c r="H2" s="114"/>
      <c r="I2" s="114"/>
      <c r="J2" s="114"/>
      <c r="L2" s="114" t="s">
        <v>107</v>
      </c>
      <c r="M2" s="114"/>
      <c r="N2" s="114"/>
      <c r="O2" s="114"/>
      <c r="P2" s="114"/>
      <c r="Q2" s="114"/>
      <c r="R2" s="114"/>
      <c r="S2" s="114"/>
      <c r="T2" s="114"/>
      <c r="U2" s="114"/>
    </row>
    <row r="3" spans="1:21" x14ac:dyDescent="0.35">
      <c r="A3" s="32"/>
      <c r="C3" s="104" t="s">
        <v>40</v>
      </c>
      <c r="D3" s="104"/>
      <c r="E3" s="104"/>
      <c r="F3" s="104"/>
      <c r="G3" s="104"/>
      <c r="H3" s="104"/>
      <c r="I3" s="104"/>
      <c r="L3" s="32"/>
      <c r="N3" s="104" t="s">
        <v>40</v>
      </c>
      <c r="O3" s="104"/>
      <c r="P3" s="104"/>
      <c r="Q3" s="104"/>
      <c r="R3" s="104"/>
      <c r="S3" s="104"/>
      <c r="T3" s="104"/>
    </row>
    <row r="4" spans="1:21" x14ac:dyDescent="0.35">
      <c r="B4" s="11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86</v>
      </c>
      <c r="M4" s="11" t="s">
        <v>41</v>
      </c>
      <c r="N4" s="11" t="s">
        <v>42</v>
      </c>
      <c r="O4" s="11" t="s">
        <v>43</v>
      </c>
      <c r="P4" s="11" t="s">
        <v>44</v>
      </c>
      <c r="Q4" s="11" t="s">
        <v>45</v>
      </c>
      <c r="R4" s="11" t="s">
        <v>46</v>
      </c>
      <c r="S4" s="11" t="s">
        <v>47</v>
      </c>
      <c r="T4" s="11" t="s">
        <v>48</v>
      </c>
      <c r="U4" s="11" t="s">
        <v>86</v>
      </c>
    </row>
    <row r="5" spans="1:21" x14ac:dyDescent="0.35">
      <c r="A5" s="115" t="s">
        <v>21</v>
      </c>
      <c r="B5" s="12" t="s">
        <v>22</v>
      </c>
      <c r="C5" s="13">
        <v>9.2903397991048478E-2</v>
      </c>
      <c r="D5" s="13">
        <v>7.8847539762367996E-2</v>
      </c>
      <c r="E5" s="13">
        <v>8.9435617049668736E-2</v>
      </c>
      <c r="F5" s="13">
        <v>9.7676679643377257E-2</v>
      </c>
      <c r="G5" s="14">
        <v>9.8762714021363593E-2</v>
      </c>
      <c r="H5" s="13">
        <v>0.10069227843071964</v>
      </c>
      <c r="I5" s="13">
        <v>9.9346650713940957E-2</v>
      </c>
      <c r="L5" s="115" t="s">
        <v>21</v>
      </c>
      <c r="M5" s="12" t="s">
        <v>22</v>
      </c>
      <c r="N5" s="13">
        <v>2.5166232167114413E-3</v>
      </c>
      <c r="O5" s="13">
        <v>2.8517058082564938E-3</v>
      </c>
      <c r="P5" s="13">
        <v>2.1596378062796536E-3</v>
      </c>
      <c r="Q5" s="13">
        <v>2.5616759862267095E-3</v>
      </c>
      <c r="R5" s="14">
        <v>2.6430777286905339E-3</v>
      </c>
      <c r="S5" s="13">
        <v>2.7051253621749637E-3</v>
      </c>
      <c r="T5" s="13">
        <v>2.6674259965153249E-3</v>
      </c>
    </row>
    <row r="6" spans="1:21" x14ac:dyDescent="0.35">
      <c r="A6" s="115"/>
      <c r="B6" s="12" t="s">
        <v>23</v>
      </c>
      <c r="C6" s="13">
        <v>0.67836694732968494</v>
      </c>
      <c r="D6" s="13">
        <v>0.68186850632397156</v>
      </c>
      <c r="E6" s="13">
        <v>0.62324383072505796</v>
      </c>
      <c r="F6" s="15">
        <v>0.67331869061565863</v>
      </c>
      <c r="G6" s="13">
        <v>0.67523804991004377</v>
      </c>
      <c r="H6" s="13">
        <v>0.67716178376483915</v>
      </c>
      <c r="I6" s="13">
        <v>0.67908989965358935</v>
      </c>
      <c r="L6" s="115"/>
      <c r="M6" s="12" t="s">
        <v>23</v>
      </c>
      <c r="N6" s="13">
        <v>2.042059981560141E-2</v>
      </c>
      <c r="O6" s="13">
        <v>2.714535149125169E-2</v>
      </c>
      <c r="P6" s="13">
        <v>2.7931315627883521E-2</v>
      </c>
      <c r="Q6" s="15">
        <v>2.3957082462739931E-2</v>
      </c>
      <c r="R6" s="13">
        <v>2.4587654012239561E-2</v>
      </c>
      <c r="S6" s="13">
        <v>2.5231433972050119E-2</v>
      </c>
      <c r="T6" s="13">
        <v>2.588862876872404E-2</v>
      </c>
    </row>
    <row r="7" spans="1:21" x14ac:dyDescent="0.35">
      <c r="A7" s="115"/>
      <c r="B7" s="12" t="s">
        <v>24</v>
      </c>
      <c r="C7" s="13">
        <v>1.498079745105801</v>
      </c>
      <c r="D7" s="13">
        <v>1.3344300029794349</v>
      </c>
      <c r="E7" s="13">
        <v>1.4863759315344589</v>
      </c>
      <c r="F7" s="15">
        <v>1.3478295539263969</v>
      </c>
      <c r="G7" s="13">
        <v>1.4229495356304429</v>
      </c>
      <c r="H7" s="13">
        <v>1.4264414420083209</v>
      </c>
      <c r="I7" s="13">
        <v>1.42994020031158</v>
      </c>
      <c r="L7" s="115"/>
      <c r="M7" s="12" t="s">
        <v>24</v>
      </c>
      <c r="N7" s="13">
        <v>3.221277717390645E-2</v>
      </c>
      <c r="O7" s="13">
        <v>4.4183391257037317E-2</v>
      </c>
      <c r="P7" s="13">
        <v>4.2040949295577258E-2</v>
      </c>
      <c r="Q7" s="15">
        <v>3.7523141206701097E-2</v>
      </c>
      <c r="R7" s="13">
        <v>3.9392352156325562E-2</v>
      </c>
      <c r="S7" s="13">
        <v>4.0330104934725233E-2</v>
      </c>
      <c r="T7" s="13">
        <v>4.1285632191294427E-2</v>
      </c>
    </row>
    <row r="8" spans="1:21" x14ac:dyDescent="0.35">
      <c r="A8" s="115"/>
      <c r="B8" s="12" t="s">
        <v>25</v>
      </c>
      <c r="C8" s="13">
        <v>2.4395673225708969</v>
      </c>
      <c r="D8" s="13">
        <v>2.4127990242615929</v>
      </c>
      <c r="E8" s="13">
        <v>2.4882456974616489</v>
      </c>
      <c r="F8" s="15">
        <v>2.3150681327299321</v>
      </c>
      <c r="G8" s="13">
        <v>2.193072142242789</v>
      </c>
      <c r="H8" s="13">
        <v>2.3715940450468498</v>
      </c>
      <c r="I8" s="13">
        <v>2.3768481883237809</v>
      </c>
      <c r="L8" s="115"/>
      <c r="M8" s="12" t="s">
        <v>25</v>
      </c>
      <c r="N8" s="13">
        <v>6.1549413528714098E-2</v>
      </c>
      <c r="O8" s="13">
        <v>8.0280933133701798E-2</v>
      </c>
      <c r="P8" s="13">
        <v>7.601925078104381E-2</v>
      </c>
      <c r="Q8" s="15">
        <v>6.8984851910781256E-2</v>
      </c>
      <c r="R8" s="13">
        <v>7.5435425857008742E-2</v>
      </c>
      <c r="S8" s="13">
        <v>7.574899171744591E-2</v>
      </c>
      <c r="T8" s="13">
        <v>7.7329359444824636E-2</v>
      </c>
    </row>
    <row r="9" spans="1:21" x14ac:dyDescent="0.35">
      <c r="A9" s="115"/>
      <c r="B9" s="12" t="s">
        <v>26</v>
      </c>
      <c r="C9" s="13">
        <v>4.0013060714777664</v>
      </c>
      <c r="D9" s="13">
        <v>3.6867030131940548</v>
      </c>
      <c r="E9" s="13">
        <v>4.0181897526876247</v>
      </c>
      <c r="F9" s="15">
        <v>3.9617527060628062</v>
      </c>
      <c r="G9" s="13">
        <v>3.7506438146469092</v>
      </c>
      <c r="H9" s="13">
        <v>3.5353491484265271</v>
      </c>
      <c r="I9" s="13">
        <v>3.7961729051181758</v>
      </c>
      <c r="L9" s="115"/>
      <c r="M9" s="12" t="s">
        <v>26</v>
      </c>
      <c r="N9" s="13">
        <v>7.219113455937963E-2</v>
      </c>
      <c r="O9" s="13">
        <v>0.1192662783604994</v>
      </c>
      <c r="P9" s="13">
        <v>9.9631290796368024E-2</v>
      </c>
      <c r="Q9" s="15">
        <v>9.871472532839827E-2</v>
      </c>
      <c r="R9" s="13">
        <v>0.10102299818333869</v>
      </c>
      <c r="S9" s="13">
        <v>0.1074641680597995</v>
      </c>
      <c r="T9" s="13">
        <v>0.1078802991663743</v>
      </c>
    </row>
    <row r="10" spans="1:21" x14ac:dyDescent="0.35">
      <c r="A10" s="115"/>
      <c r="B10" s="12" t="s">
        <v>27</v>
      </c>
      <c r="C10" s="13">
        <v>6.2255772394159132</v>
      </c>
      <c r="D10" s="13">
        <v>5.9261265626672222</v>
      </c>
      <c r="E10" s="13">
        <v>6.2746035042118216</v>
      </c>
      <c r="F10" s="15">
        <v>5.7775914141176203</v>
      </c>
      <c r="G10" s="13">
        <v>5.8258411990631762</v>
      </c>
      <c r="H10" s="13">
        <v>5.738543775161661</v>
      </c>
      <c r="I10" s="13">
        <v>5.4354183659310848</v>
      </c>
      <c r="L10" s="115"/>
      <c r="M10" s="12" t="s">
        <v>27</v>
      </c>
      <c r="N10" s="13">
        <v>0.1095809652076639</v>
      </c>
      <c r="O10" s="13">
        <v>0.1475667511918044</v>
      </c>
      <c r="P10" s="13">
        <v>0.13562525423436231</v>
      </c>
      <c r="Q10" s="15">
        <v>0.13537194789186779</v>
      </c>
      <c r="R10" s="13">
        <v>0.14365587293513829</v>
      </c>
      <c r="S10" s="13">
        <v>0.14648605969901729</v>
      </c>
      <c r="T10" s="13">
        <v>0.15514155325130641</v>
      </c>
    </row>
    <row r="11" spans="1:21" x14ac:dyDescent="0.35">
      <c r="A11" s="115"/>
      <c r="B11" s="12" t="s">
        <v>28</v>
      </c>
      <c r="C11" s="13">
        <v>8.2549519726006597</v>
      </c>
      <c r="D11" s="13">
        <v>8.1390996163977096</v>
      </c>
      <c r="E11" s="13">
        <v>8.7173998748308605</v>
      </c>
      <c r="F11" s="15">
        <v>8.078495814087514</v>
      </c>
      <c r="G11" s="13">
        <v>8.0326166266103556</v>
      </c>
      <c r="H11" s="13">
        <v>7.9821555524356222</v>
      </c>
      <c r="I11" s="13">
        <v>7.8698062158146476</v>
      </c>
      <c r="L11" s="115"/>
      <c r="M11" s="12" t="s">
        <v>28</v>
      </c>
      <c r="N11" s="13">
        <v>0.14582033952830861</v>
      </c>
      <c r="O11" s="13">
        <v>0.18019892904830909</v>
      </c>
      <c r="P11" s="13">
        <v>0.1796818654824672</v>
      </c>
      <c r="Q11" s="15">
        <v>0.18270883372186</v>
      </c>
      <c r="R11" s="13">
        <v>0.1894589054284706</v>
      </c>
      <c r="S11" s="13">
        <v>0.1997891074006812</v>
      </c>
      <c r="T11" s="13">
        <v>0.2034720677963282</v>
      </c>
    </row>
    <row r="12" spans="1:21" x14ac:dyDescent="0.35">
      <c r="A12" s="115"/>
      <c r="B12" s="12" t="s">
        <v>29</v>
      </c>
      <c r="C12" s="13">
        <v>9.6760325016361168</v>
      </c>
      <c r="D12" s="13">
        <v>10.38323343458295</v>
      </c>
      <c r="E12" s="13">
        <v>11.28155327326983</v>
      </c>
      <c r="F12" s="15">
        <v>10.694434889220441</v>
      </c>
      <c r="G12" s="13">
        <v>10.271520700034291</v>
      </c>
      <c r="H12" s="13">
        <v>10.243978679863041</v>
      </c>
      <c r="I12" s="13">
        <v>10.18267342122226</v>
      </c>
      <c r="L12" s="115"/>
      <c r="M12" s="12" t="s">
        <v>29</v>
      </c>
      <c r="N12" s="13">
        <v>0.22117522898869699</v>
      </c>
      <c r="O12" s="13">
        <v>0.21687403159500021</v>
      </c>
      <c r="P12" s="13">
        <v>0.21855534599550089</v>
      </c>
      <c r="Q12" s="15">
        <v>0.22975708000410819</v>
      </c>
      <c r="R12" s="13">
        <v>0.2464655657682458</v>
      </c>
      <c r="S12" s="13">
        <v>0.25150774814680588</v>
      </c>
      <c r="T12" s="13">
        <v>0.26445051642641071</v>
      </c>
    </row>
    <row r="13" spans="1:21" x14ac:dyDescent="0.35">
      <c r="A13" s="115"/>
      <c r="B13" s="12" t="s">
        <v>30</v>
      </c>
      <c r="C13" s="13">
        <v>11.1678651234624</v>
      </c>
      <c r="D13" s="13">
        <v>11.90384043476312</v>
      </c>
      <c r="E13" s="13">
        <v>12.550223904361269</v>
      </c>
      <c r="F13" s="15">
        <v>12.04557370300321</v>
      </c>
      <c r="G13" s="13">
        <v>12.286397230757711</v>
      </c>
      <c r="H13" s="13">
        <v>11.93647079177954</v>
      </c>
      <c r="I13" s="13">
        <v>11.905410713291021</v>
      </c>
      <c r="L13" s="115"/>
      <c r="M13" s="12" t="s">
        <v>30</v>
      </c>
      <c r="N13" s="13">
        <v>0.27869804537067272</v>
      </c>
      <c r="O13" s="13">
        <v>0.29975398774382178</v>
      </c>
      <c r="P13" s="13">
        <v>0.24907822699092011</v>
      </c>
      <c r="Q13" s="15">
        <v>0.25053912744166579</v>
      </c>
      <c r="R13" s="13">
        <v>0.2723230263782293</v>
      </c>
      <c r="S13" s="13">
        <v>0.29760791107841889</v>
      </c>
      <c r="T13" s="13">
        <v>0.30346927470357971</v>
      </c>
    </row>
    <row r="14" spans="1:21" x14ac:dyDescent="0.35">
      <c r="A14" s="115"/>
      <c r="B14" s="12" t="s">
        <v>31</v>
      </c>
      <c r="C14" s="13">
        <v>11.01099264098659</v>
      </c>
      <c r="D14" s="13">
        <v>11.14629078729363</v>
      </c>
      <c r="E14" s="13">
        <v>12.805009520587349</v>
      </c>
      <c r="F14" s="15">
        <v>12.058816799113201</v>
      </c>
      <c r="G14" s="13">
        <v>12.42669815055903</v>
      </c>
      <c r="H14" s="13">
        <v>12.398224007226441</v>
      </c>
      <c r="I14" s="13">
        <v>12.045744591852671</v>
      </c>
      <c r="L14" s="115"/>
      <c r="M14" s="12" t="s">
        <v>31</v>
      </c>
      <c r="N14" s="13">
        <v>0.28933976640133829</v>
      </c>
      <c r="O14" s="13">
        <v>0.32545543756000689</v>
      </c>
      <c r="P14" s="13">
        <v>0.299757727511616</v>
      </c>
      <c r="Q14" s="15">
        <v>0.25458008111007979</v>
      </c>
      <c r="R14" s="13">
        <v>0.2656465062083842</v>
      </c>
      <c r="S14" s="13">
        <v>0.28858832243235572</v>
      </c>
      <c r="T14" s="13">
        <v>0.3150633856086702</v>
      </c>
    </row>
    <row r="15" spans="1:21" x14ac:dyDescent="0.35">
      <c r="A15" s="116"/>
      <c r="B15" s="8" t="s">
        <v>32</v>
      </c>
      <c r="C15" s="16">
        <v>9.3408877204592606</v>
      </c>
      <c r="D15" s="16">
        <v>9.3380543589593596</v>
      </c>
      <c r="E15" s="16">
        <v>9.1984690110736604</v>
      </c>
      <c r="F15" s="17">
        <v>9.3295243648968018</v>
      </c>
      <c r="G15" s="16">
        <v>9.7844358159657681</v>
      </c>
      <c r="H15" s="16">
        <v>9.9699803268562768</v>
      </c>
      <c r="I15" s="16">
        <v>9.9461075156008434</v>
      </c>
      <c r="L15" s="116"/>
      <c r="M15" s="8" t="s">
        <v>32</v>
      </c>
      <c r="N15" s="16">
        <v>0.34973872360241293</v>
      </c>
      <c r="O15" s="16">
        <v>0.38927589159794967</v>
      </c>
      <c r="P15" s="16">
        <v>0.36195529633246998</v>
      </c>
      <c r="Q15" s="17">
        <v>0.32356493302086098</v>
      </c>
      <c r="R15" s="16">
        <v>0.2924262001160704</v>
      </c>
      <c r="S15" s="16">
        <v>0.31132155259786731</v>
      </c>
      <c r="T15" s="16">
        <v>0.33734103943068439</v>
      </c>
    </row>
    <row r="16" spans="1:21" x14ac:dyDescent="0.35">
      <c r="A16" s="117" t="s">
        <v>34</v>
      </c>
      <c r="B16" s="12" t="s">
        <v>22</v>
      </c>
      <c r="C16" s="19">
        <v>4.0279857545104956E-2</v>
      </c>
      <c r="D16" s="19">
        <v>3.473835840413525E-2</v>
      </c>
      <c r="E16" s="19">
        <v>3.5824385768751438E-2</v>
      </c>
      <c r="F16" s="20">
        <v>3.6560030866902862E-2</v>
      </c>
      <c r="G16" s="19">
        <v>3.9275061786445381E-2</v>
      </c>
      <c r="H16" s="19">
        <v>4.2936178282172825E-2</v>
      </c>
      <c r="I16" s="19">
        <v>4.2244080888591093E-2</v>
      </c>
      <c r="L16" s="117" t="s">
        <v>34</v>
      </c>
      <c r="M16" s="12" t="s">
        <v>22</v>
      </c>
      <c r="N16" s="19">
        <v>6.4639786101489327E-3</v>
      </c>
      <c r="O16" s="19">
        <v>1.0990802731412314E-2</v>
      </c>
      <c r="P16" s="19">
        <v>8.9048955087256063E-3</v>
      </c>
      <c r="Q16" s="20">
        <v>1.0127195861465559E-2</v>
      </c>
      <c r="R16" s="19">
        <v>9.7246193046801876E-3</v>
      </c>
      <c r="S16" s="19">
        <v>1.0484198564101092E-2</v>
      </c>
      <c r="T16" s="19">
        <v>1.0277809624138542E-2</v>
      </c>
    </row>
    <row r="17" spans="1:20" x14ac:dyDescent="0.35">
      <c r="A17" s="115"/>
      <c r="B17" s="12" t="s">
        <v>23</v>
      </c>
      <c r="C17" s="21">
        <v>0.29703994999723288</v>
      </c>
      <c r="D17" s="21">
        <v>0.4114968419200063</v>
      </c>
      <c r="E17" s="21">
        <v>0.24878035431298059</v>
      </c>
      <c r="F17" s="22">
        <v>0.36225277757317198</v>
      </c>
      <c r="G17" s="23">
        <v>0.34772221029192568</v>
      </c>
      <c r="H17" s="24">
        <v>0.33366170562313352</v>
      </c>
      <c r="I17" s="24">
        <v>0.32005976533191011</v>
      </c>
      <c r="L17" s="115"/>
      <c r="M17" s="12" t="s">
        <v>23</v>
      </c>
      <c r="N17" s="21">
        <v>8.7622821159796638E-2</v>
      </c>
      <c r="O17" s="21">
        <v>0.10716032663127011</v>
      </c>
      <c r="P17" s="21">
        <v>7.5124936655430574E-2</v>
      </c>
      <c r="Q17" s="22">
        <v>8.2245105784023331E-2</v>
      </c>
      <c r="R17" s="23">
        <v>8.7107410143514308E-2</v>
      </c>
      <c r="S17" s="24">
        <v>9.2197008991103432E-2</v>
      </c>
      <c r="T17" s="24">
        <v>9.7521779672844977E-2</v>
      </c>
    </row>
    <row r="18" spans="1:20" x14ac:dyDescent="0.35">
      <c r="A18" s="115"/>
      <c r="B18" s="12" t="s">
        <v>24</v>
      </c>
      <c r="C18" s="21">
        <v>0.83214496399435378</v>
      </c>
      <c r="D18" s="21">
        <v>0.64049056453318731</v>
      </c>
      <c r="E18" s="21">
        <v>0.60979337793276511</v>
      </c>
      <c r="F18" s="22">
        <v>0.67091208653155732</v>
      </c>
      <c r="G18" s="23">
        <v>0.74502325826184912</v>
      </c>
      <c r="H18" s="24">
        <v>0.71909578362981119</v>
      </c>
      <c r="I18" s="24">
        <v>0.69389522561149664</v>
      </c>
      <c r="L18" s="115"/>
      <c r="M18" s="12" t="s">
        <v>24</v>
      </c>
      <c r="N18" s="21">
        <v>0.11491517529153659</v>
      </c>
      <c r="O18" s="21">
        <v>0.1840959457511562</v>
      </c>
      <c r="P18" s="21">
        <v>0.1437735856681516</v>
      </c>
      <c r="Q18" s="22">
        <v>0.12398142812218441</v>
      </c>
      <c r="R18" s="23">
        <v>0.1357374386341075</v>
      </c>
      <c r="S18" s="24">
        <v>0.14298108114216571</v>
      </c>
      <c r="T18" s="24">
        <v>0.15053072116232891</v>
      </c>
    </row>
    <row r="19" spans="1:20" x14ac:dyDescent="0.35">
      <c r="A19" s="115"/>
      <c r="B19" s="12" t="s">
        <v>25</v>
      </c>
      <c r="C19" s="21">
        <v>1.353749624443652</v>
      </c>
      <c r="D19" s="21">
        <v>1.3449626542561619</v>
      </c>
      <c r="E19" s="21">
        <v>1.33170648604396</v>
      </c>
      <c r="F19" s="22">
        <v>1.139653089599526</v>
      </c>
      <c r="G19" s="23">
        <v>1.125139732262493</v>
      </c>
      <c r="H19" s="24">
        <v>1.350484434642758</v>
      </c>
      <c r="I19" s="24">
        <v>1.3086914203352089</v>
      </c>
      <c r="L19" s="115"/>
      <c r="M19" s="12" t="s">
        <v>25</v>
      </c>
      <c r="N19" s="21">
        <v>0.1680634438638722</v>
      </c>
      <c r="O19" s="21">
        <v>0.2088252518968339</v>
      </c>
      <c r="P19" s="21">
        <v>0.24609893042296219</v>
      </c>
      <c r="Q19" s="22">
        <v>0.2135917672600009</v>
      </c>
      <c r="R19" s="23">
        <v>0.18575068898444269</v>
      </c>
      <c r="S19" s="24">
        <v>0.2073211445711956</v>
      </c>
      <c r="T19" s="24">
        <v>0.21746901297114901</v>
      </c>
    </row>
    <row r="20" spans="1:20" x14ac:dyDescent="0.35">
      <c r="A20" s="115"/>
      <c r="B20" s="12" t="s">
        <v>26</v>
      </c>
      <c r="C20" s="21">
        <v>1.9355509188357991</v>
      </c>
      <c r="D20" s="21">
        <v>1.825142663417</v>
      </c>
      <c r="E20" s="21">
        <v>2.003338898163606</v>
      </c>
      <c r="F20" s="22">
        <v>1.9557856390912229</v>
      </c>
      <c r="G20" s="23">
        <v>1.7443143440296089</v>
      </c>
      <c r="H20" s="24">
        <v>1.6737750980562349</v>
      </c>
      <c r="I20" s="24">
        <v>1.9816504807721429</v>
      </c>
      <c r="L20" s="115"/>
      <c r="M20" s="12" t="s">
        <v>26</v>
      </c>
      <c r="N20" s="21">
        <v>0.2154659536716311</v>
      </c>
      <c r="O20" s="21">
        <v>0.25004076213963011</v>
      </c>
      <c r="P20" s="21">
        <v>0.32899541224964418</v>
      </c>
      <c r="Q20" s="22">
        <v>0.28969917858252991</v>
      </c>
      <c r="R20" s="23">
        <v>0.3028887248892394</v>
      </c>
      <c r="S20" s="24">
        <v>0.26844112776930917</v>
      </c>
      <c r="T20" s="24">
        <v>0.29730964625945761</v>
      </c>
    </row>
    <row r="21" spans="1:20" x14ac:dyDescent="0.35">
      <c r="A21" s="115"/>
      <c r="B21" s="12" t="s">
        <v>27</v>
      </c>
      <c r="C21" s="21">
        <v>2.4951536438839939</v>
      </c>
      <c r="D21" s="21">
        <v>2.6944848706278379</v>
      </c>
      <c r="E21" s="21">
        <v>2.5845545556797171</v>
      </c>
      <c r="F21" s="22">
        <v>2.5359237112343669</v>
      </c>
      <c r="G21" s="23">
        <v>2.4071577091498031</v>
      </c>
      <c r="H21" s="24">
        <v>2.296754228449204</v>
      </c>
      <c r="I21" s="24">
        <v>2.2087699695980159</v>
      </c>
      <c r="L21" s="115"/>
      <c r="M21" s="12" t="s">
        <v>27</v>
      </c>
      <c r="N21" s="21">
        <v>0.277232860390832</v>
      </c>
      <c r="O21" s="21">
        <v>0.30911632682097129</v>
      </c>
      <c r="P21" s="21">
        <v>0.3613768504631919</v>
      </c>
      <c r="Q21" s="22">
        <v>0.3694892065819555</v>
      </c>
      <c r="R21" s="23">
        <v>0.42570804768829779</v>
      </c>
      <c r="S21" s="24">
        <v>0.4133267545408939</v>
      </c>
      <c r="T21" s="24">
        <v>0.36902549296603498</v>
      </c>
    </row>
    <row r="22" spans="1:20" x14ac:dyDescent="0.35">
      <c r="A22" s="115"/>
      <c r="B22" s="12" t="s">
        <v>28</v>
      </c>
      <c r="C22" s="21">
        <v>3.9423247504436318</v>
      </c>
      <c r="D22" s="21">
        <v>4.0817107470168432</v>
      </c>
      <c r="E22" s="21">
        <v>4.0746376097409609</v>
      </c>
      <c r="F22" s="22">
        <v>3.7681256939070762</v>
      </c>
      <c r="G22" s="23">
        <v>3.9175379693972832</v>
      </c>
      <c r="H22" s="24">
        <v>3.7104543972537352</v>
      </c>
      <c r="I22" s="24">
        <v>3.5541418751533129</v>
      </c>
      <c r="L22" s="115"/>
      <c r="M22" s="12" t="s">
        <v>28</v>
      </c>
      <c r="N22" s="21">
        <v>0.30739809390486028</v>
      </c>
      <c r="O22" s="21">
        <v>0.37780884389229819</v>
      </c>
      <c r="P22" s="21">
        <v>0.35231004776339853</v>
      </c>
      <c r="Q22" s="22">
        <v>0.43332122898149611</v>
      </c>
      <c r="R22" s="23">
        <v>0.46334349743265052</v>
      </c>
      <c r="S22" s="24">
        <v>0.52017394882284307</v>
      </c>
      <c r="T22" s="24">
        <v>0.50563288270620943</v>
      </c>
    </row>
    <row r="23" spans="1:20" x14ac:dyDescent="0.35">
      <c r="A23" s="115"/>
      <c r="B23" s="12" t="s">
        <v>29</v>
      </c>
      <c r="C23" s="21">
        <v>4.3564723373210397</v>
      </c>
      <c r="D23" s="21">
        <v>5.6313599171063817</v>
      </c>
      <c r="E23" s="21">
        <v>5.0310508644126912</v>
      </c>
      <c r="F23" s="22">
        <v>4.4662266313584444</v>
      </c>
      <c r="G23" s="23">
        <v>4.6058855085488393</v>
      </c>
      <c r="H23" s="24">
        <v>4.7945254273658184</v>
      </c>
      <c r="I23" s="24">
        <v>4.5509109406723871</v>
      </c>
      <c r="L23" s="115"/>
      <c r="M23" s="12" t="s">
        <v>29</v>
      </c>
      <c r="N23" s="21">
        <v>0.33612688772774452</v>
      </c>
      <c r="O23" s="21">
        <v>0.47260451745072951</v>
      </c>
      <c r="P23" s="21">
        <v>0.4403875597042482</v>
      </c>
      <c r="Q23" s="22">
        <v>0.41736322338161091</v>
      </c>
      <c r="R23" s="23">
        <v>0.50145930762147961</v>
      </c>
      <c r="S23" s="24">
        <v>0.56315983541430459</v>
      </c>
      <c r="T23" s="24">
        <v>0.62947091698351509</v>
      </c>
    </row>
    <row r="24" spans="1:20" x14ac:dyDescent="0.35">
      <c r="A24" s="115"/>
      <c r="B24" s="12" t="s">
        <v>30</v>
      </c>
      <c r="C24" s="21">
        <v>5.6719061575023524</v>
      </c>
      <c r="D24" s="21">
        <v>5.0433064848386584</v>
      </c>
      <c r="E24" s="21">
        <v>6.1405608884908638</v>
      </c>
      <c r="F24" s="22">
        <v>5.758957942737343</v>
      </c>
      <c r="G24" s="23">
        <v>5.289870138271322</v>
      </c>
      <c r="H24" s="24">
        <v>5.1897998030679604</v>
      </c>
      <c r="I24" s="24">
        <v>5.3972617404286174</v>
      </c>
      <c r="L24" s="115"/>
      <c r="M24" s="12" t="s">
        <v>30</v>
      </c>
      <c r="N24" s="21">
        <v>0.4079488722849548</v>
      </c>
      <c r="O24" s="21">
        <v>0.47672606847500909</v>
      </c>
      <c r="P24" s="21">
        <v>0.44297807476133189</v>
      </c>
      <c r="Q24" s="22">
        <v>0.42841107341230061</v>
      </c>
      <c r="R24" s="23">
        <v>0.45762523589809168</v>
      </c>
      <c r="S24" s="24">
        <v>0.54738313537006233</v>
      </c>
      <c r="T24" s="24">
        <v>0.61351020024593339</v>
      </c>
    </row>
    <row r="25" spans="1:20" x14ac:dyDescent="0.35">
      <c r="A25" s="115"/>
      <c r="B25" s="12" t="s">
        <v>31</v>
      </c>
      <c r="C25" s="21">
        <v>6.8577698532437248</v>
      </c>
      <c r="D25" s="21">
        <v>9.0888382163787771</v>
      </c>
      <c r="E25" s="21">
        <v>6.7645479408716076</v>
      </c>
      <c r="F25" s="22">
        <v>5.2369776780483646</v>
      </c>
      <c r="G25" s="23">
        <v>6.6029792815085404</v>
      </c>
      <c r="H25" s="24">
        <v>6.4057832769869743</v>
      </c>
      <c r="I25" s="24">
        <v>6.2891207151114914</v>
      </c>
      <c r="L25" s="115"/>
      <c r="M25" s="12" t="s">
        <v>31</v>
      </c>
      <c r="N25" s="21">
        <v>0.33899976711003288</v>
      </c>
      <c r="O25" s="21">
        <v>0.38879964662371058</v>
      </c>
      <c r="P25" s="21">
        <v>0.34971953270631467</v>
      </c>
      <c r="Q25" s="22">
        <v>0.35230366208977149</v>
      </c>
      <c r="R25" s="23">
        <v>0.36640288210284572</v>
      </c>
      <c r="S25" s="24">
        <v>0.37805302114210387</v>
      </c>
      <c r="T25" s="24">
        <v>0.45531033585874231</v>
      </c>
    </row>
    <row r="26" spans="1:20" x14ac:dyDescent="0.35">
      <c r="A26" s="116"/>
      <c r="B26" s="8" t="s">
        <v>32</v>
      </c>
      <c r="C26" s="25">
        <v>8.1420332466357568</v>
      </c>
      <c r="D26" s="25">
        <v>6.0741532630351331</v>
      </c>
      <c r="E26" s="25">
        <v>7.1252666408375749</v>
      </c>
      <c r="F26" s="26">
        <v>6.2695455421659689</v>
      </c>
      <c r="G26" s="27">
        <v>6.2274908742568709</v>
      </c>
      <c r="H26" s="27">
        <v>6.2055801970767233</v>
      </c>
      <c r="I26" s="27">
        <v>6.0179656614555643</v>
      </c>
      <c r="L26" s="116"/>
      <c r="M26" s="8" t="s">
        <v>32</v>
      </c>
      <c r="N26" s="25">
        <v>0.39358447537351282</v>
      </c>
      <c r="O26" s="25">
        <v>0.49733382359640721</v>
      </c>
      <c r="P26" s="25">
        <v>0.37044365316298522</v>
      </c>
      <c r="Q26" s="26">
        <v>0.40754291224322009</v>
      </c>
      <c r="R26" s="27">
        <v>0.41494166367624519</v>
      </c>
      <c r="S26" s="27">
        <v>0.43141311106933777</v>
      </c>
      <c r="T26" s="27">
        <v>0.44468410269203262</v>
      </c>
    </row>
    <row r="27" spans="1:20" x14ac:dyDescent="0.35">
      <c r="A27" s="117" t="s">
        <v>36</v>
      </c>
      <c r="B27" s="12" t="s">
        <v>22</v>
      </c>
      <c r="C27" s="30">
        <v>6.9793119235960766E-2</v>
      </c>
      <c r="D27" s="30">
        <v>3.5969010539279776E-2</v>
      </c>
      <c r="E27" s="30">
        <v>0.14422647017252371</v>
      </c>
      <c r="F27" s="20">
        <v>0.14372880673829391</v>
      </c>
      <c r="G27" s="30">
        <v>0.15787456569465355</v>
      </c>
      <c r="H27" s="30">
        <v>0.17885095090589645</v>
      </c>
      <c r="I27" s="30">
        <v>0.17780941658555041</v>
      </c>
      <c r="L27" s="117" t="s">
        <v>53</v>
      </c>
      <c r="M27" s="12" t="s">
        <v>22</v>
      </c>
      <c r="N27" s="30">
        <v>1.1720680249528595E-2</v>
      </c>
      <c r="O27" s="30">
        <v>1.1463993202310591E-2</v>
      </c>
      <c r="P27" s="30">
        <v>1.1114198388441233E-2</v>
      </c>
      <c r="Q27" s="20">
        <v>1.0796039494503522E-2</v>
      </c>
      <c r="R27" s="30">
        <v>1.0955118941472377E-2</v>
      </c>
      <c r="S27" s="30">
        <v>1.0955118941472376E-2</v>
      </c>
      <c r="T27" s="30">
        <v>1.0955118941472377E-2</v>
      </c>
    </row>
    <row r="28" spans="1:20" x14ac:dyDescent="0.35">
      <c r="A28" s="115"/>
      <c r="B28" s="12" t="s">
        <v>23</v>
      </c>
      <c r="C28" s="19">
        <v>0.55454351364315679</v>
      </c>
      <c r="D28" s="19">
        <v>0.89251448104745501</v>
      </c>
      <c r="E28" s="19">
        <v>0</v>
      </c>
      <c r="F28" s="43">
        <v>0.35641983405092531</v>
      </c>
      <c r="G28" s="19">
        <v>0.33288094582170191</v>
      </c>
      <c r="H28" s="19">
        <v>0.31060247247389289</v>
      </c>
      <c r="I28" s="19">
        <v>0.28953310480229738</v>
      </c>
      <c r="L28" s="115"/>
      <c r="M28" s="12" t="s">
        <v>23</v>
      </c>
      <c r="N28" s="19">
        <v>1.17206802495286E-2</v>
      </c>
      <c r="O28" s="19">
        <v>1.1463993202310591E-2</v>
      </c>
      <c r="P28" s="19">
        <v>1.1114198388441229E-2</v>
      </c>
      <c r="Q28" s="43">
        <v>1.079603949450352E-2</v>
      </c>
      <c r="R28" s="19">
        <v>1.545811059801811E-2</v>
      </c>
      <c r="S28" s="19">
        <v>2.1607397844889409E-2</v>
      </c>
      <c r="T28" s="19">
        <v>2.957433972406719E-2</v>
      </c>
    </row>
    <row r="29" spans="1:20" x14ac:dyDescent="0.35">
      <c r="A29" s="115"/>
      <c r="B29" s="12" t="s">
        <v>24</v>
      </c>
      <c r="C29" s="19">
        <v>0.9204599845362722</v>
      </c>
      <c r="D29" s="19">
        <v>0.85147446995714249</v>
      </c>
      <c r="E29" s="19">
        <v>1.5179758702555659</v>
      </c>
      <c r="F29" s="43">
        <v>2.047767592030088</v>
      </c>
      <c r="G29" s="19">
        <v>0.9894194279933004</v>
      </c>
      <c r="H29" s="19">
        <v>0.93587700921711647</v>
      </c>
      <c r="I29" s="19">
        <v>0.88467805023811463</v>
      </c>
      <c r="L29" s="115"/>
      <c r="M29" s="12" t="s">
        <v>24</v>
      </c>
      <c r="N29" s="19">
        <v>1.17206802495286E-2</v>
      </c>
      <c r="O29" s="19">
        <v>0.25220785045083299</v>
      </c>
      <c r="P29" s="19">
        <v>0.24451236454570721</v>
      </c>
      <c r="Q29" s="43">
        <v>1.079603949450352E-2</v>
      </c>
      <c r="R29" s="19">
        <v>0.1221263257203298</v>
      </c>
      <c r="S29" s="19">
        <v>0.15278873162896661</v>
      </c>
      <c r="T29" s="19">
        <v>0.18932212033430679</v>
      </c>
    </row>
    <row r="30" spans="1:20" x14ac:dyDescent="0.35">
      <c r="A30" s="115"/>
      <c r="B30" s="12" t="s">
        <v>25</v>
      </c>
      <c r="C30" s="19">
        <v>1.098357954857488</v>
      </c>
      <c r="D30" s="19">
        <v>1.6013015378899971</v>
      </c>
      <c r="E30" s="19">
        <v>3.2410326519307722</v>
      </c>
      <c r="F30" s="43">
        <v>1.5848111697491241</v>
      </c>
      <c r="G30" s="19">
        <v>2.0349134207828699</v>
      </c>
      <c r="H30" s="19">
        <v>1.670399507728906</v>
      </c>
      <c r="I30" s="19">
        <v>1.588815392403145</v>
      </c>
      <c r="L30" s="115"/>
      <c r="M30" s="12" t="s">
        <v>25</v>
      </c>
      <c r="N30" s="19">
        <v>1.17206802495286E-2</v>
      </c>
      <c r="O30" s="19">
        <v>1.1463993202310591E-2</v>
      </c>
      <c r="P30" s="19">
        <v>0.31119755487635448</v>
      </c>
      <c r="Q30" s="43">
        <v>0.21592078989007041</v>
      </c>
      <c r="R30" s="19">
        <v>2.82618701299669E-2</v>
      </c>
      <c r="S30" s="19">
        <v>0.14789835060545889</v>
      </c>
      <c r="T30" s="19">
        <v>0.18351357818928329</v>
      </c>
    </row>
    <row r="31" spans="1:20" x14ac:dyDescent="0.35">
      <c r="A31" s="115"/>
      <c r="B31" s="12" t="s">
        <v>26</v>
      </c>
      <c r="C31" s="19">
        <v>2.9790720190660611</v>
      </c>
      <c r="D31" s="19">
        <v>1.182172833668282</v>
      </c>
      <c r="E31" s="19">
        <v>2.7233208174047432</v>
      </c>
      <c r="F31" s="43">
        <v>2.4820593646548539</v>
      </c>
      <c r="G31" s="19">
        <v>2.6782418936214678</v>
      </c>
      <c r="H31" s="19">
        <v>2.66698923512693</v>
      </c>
      <c r="I31" s="19">
        <v>2.2125626939173801</v>
      </c>
      <c r="L31" s="115"/>
      <c r="M31" s="12" t="s">
        <v>26</v>
      </c>
      <c r="N31" s="19">
        <v>1.17206802495286E-2</v>
      </c>
      <c r="O31" s="19">
        <v>1.1463993202310591E-2</v>
      </c>
      <c r="P31" s="19">
        <v>0.26674076132258961</v>
      </c>
      <c r="Q31" s="43">
        <v>0.21592078989007041</v>
      </c>
      <c r="R31" s="19">
        <v>0.30277915935529642</v>
      </c>
      <c r="S31" s="19">
        <v>6.7045612537495525E-2</v>
      </c>
      <c r="T31" s="19">
        <v>0.279127479652577</v>
      </c>
    </row>
    <row r="32" spans="1:20" x14ac:dyDescent="0.35">
      <c r="A32" s="115"/>
      <c r="B32" s="12" t="s">
        <v>27</v>
      </c>
      <c r="C32" s="19">
        <v>2.7719067253386931</v>
      </c>
      <c r="D32" s="19">
        <v>2.7608903319142359</v>
      </c>
      <c r="E32" s="19">
        <v>4.2885508557803229</v>
      </c>
      <c r="F32" s="43">
        <v>6.5739976479697297</v>
      </c>
      <c r="G32" s="19">
        <v>5.6678135400855947</v>
      </c>
      <c r="H32" s="19">
        <v>5.6305569511093738</v>
      </c>
      <c r="I32" s="19">
        <v>5.6101622499691688</v>
      </c>
      <c r="L32" s="115"/>
      <c r="M32" s="12" t="s">
        <v>27</v>
      </c>
      <c r="N32" s="19">
        <v>1.17206802495286E-2</v>
      </c>
      <c r="O32" s="19">
        <v>1.1463993202310591E-2</v>
      </c>
      <c r="P32" s="19">
        <v>0.40011114198388442</v>
      </c>
      <c r="Q32" s="43">
        <v>1.079603949450352E-2</v>
      </c>
      <c r="R32" s="19">
        <v>0.44725769880422622</v>
      </c>
      <c r="S32" s="19">
        <v>0.47858312448367712</v>
      </c>
      <c r="T32" s="19">
        <v>0.1233269025891046</v>
      </c>
    </row>
    <row r="33" spans="1:20" x14ac:dyDescent="0.35">
      <c r="A33" s="115"/>
      <c r="B33" s="12" t="s">
        <v>28</v>
      </c>
      <c r="C33" s="19">
        <v>6.7701532956139081</v>
      </c>
      <c r="D33" s="19">
        <v>4.7010890856381744</v>
      </c>
      <c r="E33" s="19">
        <v>7.3453347942388092</v>
      </c>
      <c r="F33" s="43">
        <v>3.2828401256858788</v>
      </c>
      <c r="G33" s="19">
        <v>6.4789927951207469</v>
      </c>
      <c r="H33" s="19">
        <v>6.916386730730486</v>
      </c>
      <c r="I33" s="19">
        <v>6.8726930375118034</v>
      </c>
      <c r="L33" s="115"/>
      <c r="M33" s="12" t="s">
        <v>28</v>
      </c>
      <c r="N33" s="19">
        <v>1.17206802495286E-2</v>
      </c>
      <c r="O33" s="19">
        <v>0.38977576887856008</v>
      </c>
      <c r="P33" s="19">
        <v>0.26674076132258961</v>
      </c>
      <c r="Q33" s="43">
        <v>0.49661781674716188</v>
      </c>
      <c r="R33" s="19">
        <v>0.47823774303686539</v>
      </c>
      <c r="S33" s="19">
        <v>1.4890476609480809</v>
      </c>
      <c r="T33" s="19">
        <v>1.57056431987269</v>
      </c>
    </row>
    <row r="34" spans="1:20" x14ac:dyDescent="0.35">
      <c r="A34" s="115"/>
      <c r="B34" s="12" t="s">
        <v>29</v>
      </c>
      <c r="C34" s="19">
        <v>3.9746154559546358</v>
      </c>
      <c r="D34" s="19">
        <v>7.9591581484724108</v>
      </c>
      <c r="E34" s="19">
        <v>9.0737514518002325</v>
      </c>
      <c r="F34" s="43">
        <v>3.393534637808048</v>
      </c>
      <c r="G34" s="19">
        <v>3.6589655021416641</v>
      </c>
      <c r="H34" s="19">
        <v>6.2596109281794776</v>
      </c>
      <c r="I34" s="19">
        <v>6.6851932656784863</v>
      </c>
      <c r="L34" s="115"/>
      <c r="M34" s="12" t="s">
        <v>29</v>
      </c>
      <c r="N34" s="19">
        <v>0.44538584948208659</v>
      </c>
      <c r="O34" s="19">
        <v>0.25220785045083299</v>
      </c>
      <c r="P34" s="19">
        <v>0.3556543484301195</v>
      </c>
      <c r="Q34" s="43">
        <v>0.21592078989007041</v>
      </c>
      <c r="R34" s="19">
        <v>0.76783556291556576</v>
      </c>
      <c r="S34" s="19">
        <v>0.70149165029858496</v>
      </c>
      <c r="T34" s="19">
        <v>2.0253254379404799</v>
      </c>
    </row>
    <row r="35" spans="1:20" x14ac:dyDescent="0.35">
      <c r="A35" s="115"/>
      <c r="B35" s="12" t="s">
        <v>30</v>
      </c>
      <c r="C35" s="19">
        <v>17.284092873192371</v>
      </c>
      <c r="D35" s="19">
        <v>6.6970265202250214</v>
      </c>
      <c r="E35" s="19">
        <v>11.10525000694078</v>
      </c>
      <c r="F35" s="43">
        <v>6.2958415966254284</v>
      </c>
      <c r="G35" s="19">
        <v>6.5738679482965114</v>
      </c>
      <c r="H35" s="19">
        <v>5.038624350264719</v>
      </c>
      <c r="I35" s="19">
        <v>8.3512628705257317</v>
      </c>
      <c r="L35" s="115"/>
      <c r="M35" s="12" t="s">
        <v>30</v>
      </c>
      <c r="N35" s="19">
        <v>0.25785496548962911</v>
      </c>
      <c r="O35" s="19">
        <v>0.32099180966469648</v>
      </c>
      <c r="P35" s="19">
        <v>0.31119755487635448</v>
      </c>
      <c r="Q35" s="43">
        <v>0.25910494786808452</v>
      </c>
      <c r="R35" s="19">
        <v>0.17656915128072631</v>
      </c>
      <c r="S35" s="19">
        <v>0.68602628705462287</v>
      </c>
      <c r="T35" s="19">
        <v>0.62544972074453464</v>
      </c>
    </row>
    <row r="36" spans="1:20" x14ac:dyDescent="0.35">
      <c r="A36" s="115"/>
      <c r="B36" s="12" t="s">
        <v>31</v>
      </c>
      <c r="C36" s="19">
        <v>12.776695307758651</v>
      </c>
      <c r="D36" s="19">
        <v>7.8610172156277018</v>
      </c>
      <c r="E36" s="19">
        <v>10.84339962264969</v>
      </c>
      <c r="F36" s="43">
        <v>1.7125340366139781</v>
      </c>
      <c r="G36" s="19">
        <v>3.6553472833716678</v>
      </c>
      <c r="H36" s="19">
        <v>3.5366695696172932</v>
      </c>
      <c r="I36" s="19">
        <v>2.6143823264219819</v>
      </c>
      <c r="L36" s="115"/>
      <c r="M36" s="12" t="s">
        <v>31</v>
      </c>
      <c r="N36" s="19">
        <v>1.17206802495286E-2</v>
      </c>
      <c r="O36" s="19">
        <v>0.27513583685545417</v>
      </c>
      <c r="P36" s="19">
        <v>0.2889691580994721</v>
      </c>
      <c r="Q36" s="43">
        <v>0.21592078989007041</v>
      </c>
      <c r="R36" s="19">
        <v>0.17963258510647659</v>
      </c>
      <c r="S36" s="19">
        <v>0.1334368721170115</v>
      </c>
      <c r="T36" s="19">
        <v>0.55493374116541561</v>
      </c>
    </row>
    <row r="37" spans="1:20" x14ac:dyDescent="0.35">
      <c r="A37" s="116"/>
      <c r="B37" s="12" t="s">
        <v>32</v>
      </c>
      <c r="C37" s="44">
        <v>7.7802847584221579</v>
      </c>
      <c r="D37" s="44">
        <v>13.48026825733832</v>
      </c>
      <c r="E37" s="44">
        <v>7.6010945576162969</v>
      </c>
      <c r="F37" s="45">
        <v>8.8705957492105174</v>
      </c>
      <c r="G37" s="44">
        <v>5.6345166274696679</v>
      </c>
      <c r="H37" s="44">
        <v>4.3194370194591212</v>
      </c>
      <c r="I37" s="44">
        <v>4.1837445903404786</v>
      </c>
      <c r="L37" s="116"/>
      <c r="M37" s="12" t="s">
        <v>32</v>
      </c>
      <c r="N37" s="44">
        <v>1.17206802495286E-2</v>
      </c>
      <c r="O37" s="44">
        <v>1.1463993202310591E-2</v>
      </c>
      <c r="P37" s="44">
        <v>1.1114198388441229E-2</v>
      </c>
      <c r="Q37" s="45">
        <v>1.079603949450352E-2</v>
      </c>
      <c r="R37" s="44">
        <v>3.8984070344253272E-3</v>
      </c>
      <c r="S37" s="44">
        <v>9.1924483831834457E-3</v>
      </c>
      <c r="T37" s="44">
        <v>5.2906343602724592E-3</v>
      </c>
    </row>
    <row r="38" spans="1:20" x14ac:dyDescent="0.35">
      <c r="A38" s="117" t="s">
        <v>50</v>
      </c>
      <c r="B38" s="28" t="s">
        <v>22</v>
      </c>
      <c r="C38" s="21">
        <v>5.5875381973714749E-2</v>
      </c>
      <c r="D38" s="21">
        <v>5.0008452991319688E-2</v>
      </c>
      <c r="E38" s="21">
        <v>7.3799606818402447E-2</v>
      </c>
      <c r="F38" s="29">
        <v>0.10212086918850238</v>
      </c>
      <c r="G38" s="21">
        <v>9.2727091615061222E-2</v>
      </c>
      <c r="H38" s="21">
        <v>9.3118099456889772E-2</v>
      </c>
      <c r="I38" s="21">
        <v>9.1577732519198055E-2</v>
      </c>
      <c r="L38" s="117" t="s">
        <v>50</v>
      </c>
      <c r="M38" s="28" t="s">
        <v>22</v>
      </c>
      <c r="N38" s="21">
        <v>1.3460302769730013E-2</v>
      </c>
      <c r="O38" s="21">
        <v>1.6114023474667689E-2</v>
      </c>
      <c r="P38" s="21">
        <v>1.3202430472392468E-2</v>
      </c>
      <c r="Q38" s="29">
        <v>1.0227666939800694E-2</v>
      </c>
      <c r="R38" s="21">
        <v>1.4598168684687857E-2</v>
      </c>
      <c r="S38" s="21">
        <v>1.4833552841432925E-2</v>
      </c>
      <c r="T38" s="21">
        <v>1.4526278493632878E-2</v>
      </c>
    </row>
    <row r="39" spans="1:20" x14ac:dyDescent="0.35">
      <c r="A39" s="115"/>
      <c r="B39" s="12" t="s">
        <v>23</v>
      </c>
      <c r="C39" s="21">
        <v>0.50418954979588282</v>
      </c>
      <c r="D39" s="21">
        <v>0.42798783658568418</v>
      </c>
      <c r="E39" s="21">
        <v>0.49121713987592258</v>
      </c>
      <c r="F39" s="22">
        <v>0.46775633936134048</v>
      </c>
      <c r="G39" s="23">
        <v>0.43972955476324338</v>
      </c>
      <c r="H39" s="24">
        <v>0.41306260009816759</v>
      </c>
      <c r="I39" s="24">
        <v>0.38770538087092021</v>
      </c>
      <c r="L39" s="115"/>
      <c r="M39" s="12" t="s">
        <v>23</v>
      </c>
      <c r="N39" s="21">
        <v>8.8955044391259203E-2</v>
      </c>
      <c r="O39" s="21">
        <v>9.466988791367266E-2</v>
      </c>
      <c r="P39" s="21">
        <v>0.10385911971615409</v>
      </c>
      <c r="Q39" s="22">
        <v>0.1157849087524607</v>
      </c>
      <c r="R39" s="23">
        <v>0.12574098021331709</v>
      </c>
      <c r="S39" s="24">
        <v>0.13637044808257101</v>
      </c>
      <c r="T39" s="24">
        <v>0.1477069087577946</v>
      </c>
    </row>
    <row r="40" spans="1:20" x14ac:dyDescent="0.35">
      <c r="A40" s="115"/>
      <c r="B40" s="12" t="s">
        <v>24</v>
      </c>
      <c r="C40" s="21">
        <v>0.69704302730433709</v>
      </c>
      <c r="D40" s="21">
        <v>0.84925286978780423</v>
      </c>
      <c r="E40" s="21">
        <v>0.65563971105731855</v>
      </c>
      <c r="F40" s="22">
        <v>0.96990945004550655</v>
      </c>
      <c r="G40" s="23">
        <v>0.77921542587746795</v>
      </c>
      <c r="H40" s="24">
        <v>0.73695648723448814</v>
      </c>
      <c r="I40" s="24">
        <v>0.69655121699021083</v>
      </c>
      <c r="L40" s="115"/>
      <c r="M40" s="12" t="s">
        <v>24</v>
      </c>
      <c r="N40" s="21">
        <v>0.13343256658688879</v>
      </c>
      <c r="O40" s="21">
        <v>0.18732552289301191</v>
      </c>
      <c r="P40" s="21">
        <v>0.13730527691288169</v>
      </c>
      <c r="Q40" s="22">
        <v>0.1204163051025591</v>
      </c>
      <c r="R40" s="23">
        <v>0.17573735980536839</v>
      </c>
      <c r="S40" s="24">
        <v>0.18960175826836401</v>
      </c>
      <c r="T40" s="24">
        <v>0.20432770834553271</v>
      </c>
    </row>
    <row r="41" spans="1:20" x14ac:dyDescent="0.35">
      <c r="A41" s="115"/>
      <c r="B41" s="12" t="s">
        <v>25</v>
      </c>
      <c r="C41" s="21">
        <v>1.6193293952142069</v>
      </c>
      <c r="D41" s="21">
        <v>1.405009381881275</v>
      </c>
      <c r="E41" s="21">
        <v>1.250436450414905</v>
      </c>
      <c r="F41" s="22">
        <v>1.2632343186634889</v>
      </c>
      <c r="G41" s="23">
        <v>1.647183336819795</v>
      </c>
      <c r="H41" s="24">
        <v>1.4140072109098121</v>
      </c>
      <c r="I41" s="24">
        <v>1.3457676834549239</v>
      </c>
      <c r="L41" s="115"/>
      <c r="M41" s="12" t="s">
        <v>25</v>
      </c>
      <c r="N41" s="21">
        <v>0.16854639989922801</v>
      </c>
      <c r="O41" s="21">
        <v>0.19135402876167881</v>
      </c>
      <c r="P41" s="21">
        <v>0.23940407256605009</v>
      </c>
      <c r="Q41" s="22">
        <v>0.1883434515706694</v>
      </c>
      <c r="R41" s="23">
        <v>0.1854661311979382</v>
      </c>
      <c r="S41" s="24">
        <v>0.24573545129779051</v>
      </c>
      <c r="T41" s="24">
        <v>0.26382892926822737</v>
      </c>
    </row>
    <row r="42" spans="1:20" x14ac:dyDescent="0.35">
      <c r="A42" s="115"/>
      <c r="B42" s="12" t="s">
        <v>26</v>
      </c>
      <c r="C42" s="21">
        <v>2.0413522288318728</v>
      </c>
      <c r="D42" s="21">
        <v>1.396508792971469</v>
      </c>
      <c r="E42" s="21">
        <v>2.1981044297969681</v>
      </c>
      <c r="F42" s="22">
        <v>2.165324165683943</v>
      </c>
      <c r="G42" s="23">
        <v>1.839036580765758</v>
      </c>
      <c r="H42" s="24">
        <v>2.2977205554903208</v>
      </c>
      <c r="I42" s="24">
        <v>1.9922217779307221</v>
      </c>
      <c r="L42" s="115"/>
      <c r="M42" s="12" t="s">
        <v>26</v>
      </c>
      <c r="N42" s="21">
        <v>0.21770576653650281</v>
      </c>
      <c r="O42" s="21">
        <v>0.26386713439768339</v>
      </c>
      <c r="P42" s="21">
        <v>0.27461055382576333</v>
      </c>
      <c r="Q42" s="22">
        <v>0.2794275797892718</v>
      </c>
      <c r="R42" s="23">
        <v>0.24912208733144589</v>
      </c>
      <c r="S42" s="24">
        <v>0.25553415550110331</v>
      </c>
      <c r="T42" s="24">
        <v>0.33286034507642293</v>
      </c>
    </row>
    <row r="43" spans="1:20" x14ac:dyDescent="0.35">
      <c r="A43" s="115"/>
      <c r="B43" s="12" t="s">
        <v>27</v>
      </c>
      <c r="C43" s="21">
        <v>2.763621892307182</v>
      </c>
      <c r="D43" s="21">
        <v>2.5168629819792612</v>
      </c>
      <c r="E43" s="21">
        <v>2.662409377839837</v>
      </c>
      <c r="F43" s="22">
        <v>3.1063293871346009</v>
      </c>
      <c r="G43" s="23">
        <v>3.0655585396479759</v>
      </c>
      <c r="H43" s="24">
        <v>2.7248142889121518</v>
      </c>
      <c r="I43" s="24">
        <v>3.3487247701455272</v>
      </c>
      <c r="L43" s="115"/>
      <c r="M43" s="12" t="s">
        <v>27</v>
      </c>
      <c r="N43" s="21">
        <v>0.2434559109655515</v>
      </c>
      <c r="O43" s="21">
        <v>0.30818069895301953</v>
      </c>
      <c r="P43" s="21">
        <v>0.38022999760490311</v>
      </c>
      <c r="Q43" s="22">
        <v>0.33654813477381912</v>
      </c>
      <c r="R43" s="23">
        <v>0.38975066884998832</v>
      </c>
      <c r="S43" s="24">
        <v>0.34109877012035289</v>
      </c>
      <c r="T43" s="24">
        <v>0.34933830845803898</v>
      </c>
    </row>
    <row r="44" spans="1:20" x14ac:dyDescent="0.35">
      <c r="A44" s="115"/>
      <c r="B44" s="12" t="s">
        <v>28</v>
      </c>
      <c r="C44" s="21">
        <v>4.6691737323001963</v>
      </c>
      <c r="D44" s="21">
        <v>3.5976313195392162</v>
      </c>
      <c r="E44" s="21">
        <v>4.5301099084606902</v>
      </c>
      <c r="F44" s="22">
        <v>4.4187889486410938</v>
      </c>
      <c r="G44" s="23">
        <v>4.8623847102178619</v>
      </c>
      <c r="H44" s="24">
        <v>4.8022942399635093</v>
      </c>
      <c r="I44" s="24">
        <v>4.3123841645587637</v>
      </c>
      <c r="L44" s="115"/>
      <c r="M44" s="12" t="s">
        <v>28</v>
      </c>
      <c r="N44" s="21">
        <v>0.31836542203187512</v>
      </c>
      <c r="O44" s="21">
        <v>0.45924966902802911</v>
      </c>
      <c r="P44" s="21">
        <v>0.41543647886461632</v>
      </c>
      <c r="Q44" s="22">
        <v>0.41065047637539392</v>
      </c>
      <c r="R44" s="23">
        <v>0.44753443805718662</v>
      </c>
      <c r="S44" s="24">
        <v>0.51775005312397737</v>
      </c>
      <c r="T44" s="24">
        <v>0.4565110648920731</v>
      </c>
    </row>
    <row r="45" spans="1:20" x14ac:dyDescent="0.35">
      <c r="A45" s="115"/>
      <c r="B45" s="12" t="s">
        <v>29</v>
      </c>
      <c r="C45" s="21">
        <v>6.4453632246531347</v>
      </c>
      <c r="D45" s="21">
        <v>7.0421212747178457</v>
      </c>
      <c r="E45" s="21">
        <v>4.5996693144407539</v>
      </c>
      <c r="F45" s="22">
        <v>5.9449227863444669</v>
      </c>
      <c r="G45" s="23">
        <v>5.7475826356672783</v>
      </c>
      <c r="H45" s="24">
        <v>6.361113411159546</v>
      </c>
      <c r="I45" s="24">
        <v>6.2865946657174989</v>
      </c>
      <c r="L45" s="115"/>
      <c r="M45" s="12" t="s">
        <v>29</v>
      </c>
      <c r="N45" s="21">
        <v>0.46116167750205428</v>
      </c>
      <c r="O45" s="21">
        <v>0.56801932748203598</v>
      </c>
      <c r="P45" s="21">
        <v>0.47880814513210013</v>
      </c>
      <c r="Q45" s="22">
        <v>0.50945359851082694</v>
      </c>
      <c r="R45" s="23">
        <v>0.56826407813260504</v>
      </c>
      <c r="S45" s="24">
        <v>0.59132314466155833</v>
      </c>
      <c r="T45" s="24">
        <v>0.6787894248169748</v>
      </c>
    </row>
    <row r="46" spans="1:20" x14ac:dyDescent="0.35">
      <c r="A46" s="115"/>
      <c r="B46" s="12" t="s">
        <v>30</v>
      </c>
      <c r="C46" s="21">
        <v>9.2300144898583625</v>
      </c>
      <c r="D46" s="21">
        <v>9.1629155980936972</v>
      </c>
      <c r="E46" s="21">
        <v>6.6096541625568177</v>
      </c>
      <c r="F46" s="22">
        <v>6.8331748687542344</v>
      </c>
      <c r="G46" s="23">
        <v>7.2115699426122388</v>
      </c>
      <c r="H46" s="24">
        <v>6.955919907975713</v>
      </c>
      <c r="I46" s="24">
        <v>7.6695374218223762</v>
      </c>
      <c r="L46" s="115"/>
      <c r="M46" s="12" t="s">
        <v>30</v>
      </c>
      <c r="N46" s="21">
        <v>0.5079801219185065</v>
      </c>
      <c r="O46" s="21">
        <v>0.60226162736570488</v>
      </c>
      <c r="P46" s="21">
        <v>0.58090694078526861</v>
      </c>
      <c r="Q46" s="22">
        <v>0.56657415349537432</v>
      </c>
      <c r="R46" s="23">
        <v>0.59147789365925363</v>
      </c>
      <c r="S46" s="24">
        <v>0.66294755106960912</v>
      </c>
      <c r="T46" s="24">
        <v>0.68901955056854591</v>
      </c>
    </row>
    <row r="47" spans="1:20" x14ac:dyDescent="0.35">
      <c r="A47" s="115"/>
      <c r="B47" s="12" t="s">
        <v>31</v>
      </c>
      <c r="C47" s="21">
        <v>13.19247616593662</v>
      </c>
      <c r="D47" s="21">
        <v>10.10340683816945</v>
      </c>
      <c r="E47" s="21">
        <v>9.0301717563073911</v>
      </c>
      <c r="F47" s="22">
        <v>7.8766705505696653</v>
      </c>
      <c r="G47" s="23">
        <v>6.9122635809550861</v>
      </c>
      <c r="H47" s="24">
        <v>7.769582313956608</v>
      </c>
      <c r="I47" s="24">
        <v>7.49816811126309</v>
      </c>
      <c r="L47" s="115"/>
      <c r="M47" s="12" t="s">
        <v>31</v>
      </c>
      <c r="N47" s="21">
        <v>0.46350259972287688</v>
      </c>
      <c r="O47" s="21">
        <v>0.60830438616870519</v>
      </c>
      <c r="P47" s="21">
        <v>0.59851018141512513</v>
      </c>
      <c r="Q47" s="22">
        <v>0.55885515957854359</v>
      </c>
      <c r="R47" s="23">
        <v>0.57798750974488056</v>
      </c>
      <c r="S47" s="24">
        <v>0.61426645404775193</v>
      </c>
      <c r="T47" s="24">
        <v>0.68790503057805652</v>
      </c>
    </row>
    <row r="48" spans="1:20" x14ac:dyDescent="0.35">
      <c r="A48" s="116"/>
      <c r="B48" s="8" t="s">
        <v>32</v>
      </c>
      <c r="C48" s="25">
        <v>9.8655385133213791</v>
      </c>
      <c r="D48" s="25">
        <v>8.880013260819803</v>
      </c>
      <c r="E48" s="25">
        <v>11.17186180406949</v>
      </c>
      <c r="F48" s="26">
        <v>6.4422434468579333</v>
      </c>
      <c r="G48" s="27">
        <v>6.7534119050013777</v>
      </c>
      <c r="H48" s="27">
        <v>5.6684367002879794</v>
      </c>
      <c r="I48" s="27">
        <v>6.4013426460054239</v>
      </c>
      <c r="L48" s="116"/>
      <c r="M48" s="8" t="s">
        <v>32</v>
      </c>
      <c r="N48" s="25">
        <v>0.49393458859357092</v>
      </c>
      <c r="O48" s="25">
        <v>0.58816185682537059</v>
      </c>
      <c r="P48" s="25">
        <v>0.58794823703721122</v>
      </c>
      <c r="Q48" s="26">
        <v>0.6221509096965554</v>
      </c>
      <c r="R48" s="27">
        <v>0.60983164752872532</v>
      </c>
      <c r="S48" s="27">
        <v>0.62742943788652772</v>
      </c>
      <c r="T48" s="27">
        <v>0.66615507449317335</v>
      </c>
    </row>
    <row r="49" spans="1:20" x14ac:dyDescent="0.35">
      <c r="A49" s="117" t="s">
        <v>38</v>
      </c>
      <c r="B49" s="28" t="s">
        <v>22</v>
      </c>
      <c r="C49" s="30">
        <v>7.0694805006780395E-2</v>
      </c>
      <c r="D49" s="30">
        <v>5.4638389952697382E-2</v>
      </c>
      <c r="E49" s="30">
        <v>7.7482683778421824E-2</v>
      </c>
      <c r="F49" s="20">
        <v>9.2263343447651094E-2</v>
      </c>
      <c r="G49" s="30">
        <v>8.7483147243677589E-2</v>
      </c>
      <c r="H49" s="30">
        <v>9.0594229221836908E-2</v>
      </c>
      <c r="I49" s="30">
        <v>9.2937906134896484E-2</v>
      </c>
      <c r="L49" s="117" t="s">
        <v>38</v>
      </c>
      <c r="M49" s="28" t="s">
        <v>22</v>
      </c>
      <c r="N49" s="30">
        <v>1.3650347295040209E-2</v>
      </c>
      <c r="O49" s="30">
        <v>1.5502714171621971E-2</v>
      </c>
      <c r="P49" s="30">
        <v>1.7266046968791846E-2</v>
      </c>
      <c r="Q49" s="20">
        <v>1.6722037300498458E-2</v>
      </c>
      <c r="R49" s="30">
        <v>1.6131858073524585E-2</v>
      </c>
      <c r="S49" s="30">
        <v>1.6703105191336373E-2</v>
      </c>
      <c r="T49" s="30">
        <v>1.7146282554928588E-2</v>
      </c>
    </row>
    <row r="50" spans="1:20" x14ac:dyDescent="0.35">
      <c r="A50" s="115"/>
      <c r="B50" s="12" t="s">
        <v>23</v>
      </c>
      <c r="C50" s="13">
        <v>0.47589939698258632</v>
      </c>
      <c r="D50" s="13">
        <v>0.49325987288782758</v>
      </c>
      <c r="E50" s="13">
        <v>0.6448176443760637</v>
      </c>
      <c r="F50" s="15">
        <v>0.57494033687322355</v>
      </c>
      <c r="G50" s="13">
        <v>0.53421056410970602</v>
      </c>
      <c r="H50" s="13">
        <v>0.49582250218361001</v>
      </c>
      <c r="I50" s="13">
        <v>0.45967369221732263</v>
      </c>
      <c r="L50" s="115"/>
      <c r="M50" s="12" t="s">
        <v>23</v>
      </c>
      <c r="N50" s="13">
        <v>7.1252876660635414E-2</v>
      </c>
      <c r="O50" s="13">
        <v>8.6480005541156077E-2</v>
      </c>
      <c r="P50" s="13">
        <v>0.1012147580929177</v>
      </c>
      <c r="Q50" s="15">
        <v>0.10019459386636111</v>
      </c>
      <c r="R50" s="13">
        <v>0.1123886081587704</v>
      </c>
      <c r="S50" s="13">
        <v>0.1257419795707887</v>
      </c>
      <c r="T50" s="13">
        <v>0.14033548070871091</v>
      </c>
    </row>
    <row r="51" spans="1:20" x14ac:dyDescent="0.35">
      <c r="A51" s="115"/>
      <c r="B51" s="12" t="s">
        <v>24</v>
      </c>
      <c r="C51" s="13">
        <v>0.96768860855786176</v>
      </c>
      <c r="D51" s="13">
        <v>0.8879059910505418</v>
      </c>
      <c r="E51" s="13">
        <v>1.003054889513052</v>
      </c>
      <c r="F51" s="15">
        <v>0.90319785745194381</v>
      </c>
      <c r="G51" s="13">
        <v>0.98516868177418104</v>
      </c>
      <c r="H51" s="13">
        <v>0.92231713800938653</v>
      </c>
      <c r="I51" s="13">
        <v>0.86271515463657522</v>
      </c>
      <c r="L51" s="115"/>
      <c r="M51" s="12" t="s">
        <v>24</v>
      </c>
      <c r="N51" s="13">
        <v>9.7585461513478952E-2</v>
      </c>
      <c r="O51" s="13">
        <v>0.13944062908961599</v>
      </c>
      <c r="P51" s="13">
        <v>0.12741151901108469</v>
      </c>
      <c r="Q51" s="15">
        <v>0.13542785764354309</v>
      </c>
      <c r="R51" s="13">
        <v>0.15252478230661201</v>
      </c>
      <c r="S51" s="13">
        <v>0.169527453657422</v>
      </c>
      <c r="T51" s="13">
        <v>0.18801370479787599</v>
      </c>
    </row>
    <row r="52" spans="1:20" x14ac:dyDescent="0.35">
      <c r="A52" s="115"/>
      <c r="B52" s="12" t="s">
        <v>25</v>
      </c>
      <c r="C52" s="13">
        <v>1.4849340339892669</v>
      </c>
      <c r="D52" s="13">
        <v>1.5265347901295869</v>
      </c>
      <c r="E52" s="13">
        <v>1.504205534644254</v>
      </c>
      <c r="F52" s="15">
        <v>1.4721564436427299</v>
      </c>
      <c r="G52" s="13">
        <v>1.5595322015820881</v>
      </c>
      <c r="H52" s="13">
        <v>1.574185253466299</v>
      </c>
      <c r="I52" s="13">
        <v>1.482527324846846</v>
      </c>
      <c r="L52" s="115"/>
      <c r="M52" s="12" t="s">
        <v>25</v>
      </c>
      <c r="N52" s="13">
        <v>0.1115262417296902</v>
      </c>
      <c r="O52" s="13">
        <v>0.14815566840771699</v>
      </c>
      <c r="P52" s="13">
        <v>0.17206508875796009</v>
      </c>
      <c r="Q52" s="15">
        <v>0.1761663188859097</v>
      </c>
      <c r="R52" s="13">
        <v>0.19423732772137589</v>
      </c>
      <c r="S52" s="13">
        <v>0.2093203890775242</v>
      </c>
      <c r="T52" s="13">
        <v>0.23116558853190339</v>
      </c>
    </row>
    <row r="53" spans="1:20" x14ac:dyDescent="0.35">
      <c r="A53" s="115"/>
      <c r="B53" s="12" t="s">
        <v>26</v>
      </c>
      <c r="C53" s="13">
        <v>2.91862082518653</v>
      </c>
      <c r="D53" s="13">
        <v>2.3678513639619032</v>
      </c>
      <c r="E53" s="13">
        <v>2.263110293361807</v>
      </c>
      <c r="F53" s="15">
        <v>2.5744790120037302</v>
      </c>
      <c r="G53" s="13">
        <v>2.4817728858703969</v>
      </c>
      <c r="H53" s="13">
        <v>2.562121206801304</v>
      </c>
      <c r="I53" s="13">
        <v>2.5839112778791842</v>
      </c>
      <c r="L53" s="115"/>
      <c r="M53" s="12" t="s">
        <v>26</v>
      </c>
      <c r="N53" s="13">
        <v>0.13863331437232329</v>
      </c>
      <c r="O53" s="13">
        <v>0.1595522582852337</v>
      </c>
      <c r="P53" s="13">
        <v>0.194689564096377</v>
      </c>
      <c r="Q53" s="15">
        <v>0.2141521813956839</v>
      </c>
      <c r="R53" s="13">
        <v>0.22564990573541879</v>
      </c>
      <c r="S53" s="13">
        <v>0.25194583405503862</v>
      </c>
      <c r="T53" s="13">
        <v>0.27048992648065617</v>
      </c>
    </row>
    <row r="54" spans="1:20" x14ac:dyDescent="0.35">
      <c r="A54" s="115"/>
      <c r="B54" s="12" t="s">
        <v>27</v>
      </c>
      <c r="C54" s="13">
        <v>3.9247297219781849</v>
      </c>
      <c r="D54" s="13">
        <v>3.1090488867849881</v>
      </c>
      <c r="E54" s="13">
        <v>2.9749787757301229</v>
      </c>
      <c r="F54" s="15">
        <v>3.155856114191498</v>
      </c>
      <c r="G54" s="13">
        <v>3.080703520979081</v>
      </c>
      <c r="H54" s="13">
        <v>3.0939441509200849</v>
      </c>
      <c r="I54" s="13">
        <v>3.189738001705432</v>
      </c>
      <c r="L54" s="115"/>
      <c r="M54" s="12" t="s">
        <v>27</v>
      </c>
      <c r="N54" s="13">
        <v>0.14637819227021839</v>
      </c>
      <c r="O54" s="13">
        <v>0.201116291956177</v>
      </c>
      <c r="P54" s="13">
        <v>0.21969556315462729</v>
      </c>
      <c r="Q54" s="15">
        <v>0.2493854451728659</v>
      </c>
      <c r="R54" s="13">
        <v>0.29199369088279659</v>
      </c>
      <c r="S54" s="13">
        <v>0.30212037788648011</v>
      </c>
      <c r="T54" s="13">
        <v>0.33524774394762091</v>
      </c>
    </row>
    <row r="55" spans="1:20" x14ac:dyDescent="0.35">
      <c r="A55" s="115"/>
      <c r="B55" s="12" t="s">
        <v>28</v>
      </c>
      <c r="C55" s="13">
        <v>5.7135075480589759</v>
      </c>
      <c r="D55" s="13">
        <v>4.7947077625618713</v>
      </c>
      <c r="E55" s="13">
        <v>5.1227620260105633</v>
      </c>
      <c r="F55" s="15">
        <v>5.2226867228308373</v>
      </c>
      <c r="G55" s="13">
        <v>4.751701878393618</v>
      </c>
      <c r="H55" s="13">
        <v>4.7576521153525366</v>
      </c>
      <c r="I55" s="13">
        <v>4.7763951893961583</v>
      </c>
      <c r="L55" s="115"/>
      <c r="M55" s="12" t="s">
        <v>28</v>
      </c>
      <c r="N55" s="13">
        <v>0.20911170324316919</v>
      </c>
      <c r="O55" s="13">
        <v>0.2037978425155926</v>
      </c>
      <c r="P55" s="13">
        <v>0.24291541942300249</v>
      </c>
      <c r="Q55" s="15">
        <v>0.25213804390545819</v>
      </c>
      <c r="R55" s="13">
        <v>0.31005804374123558</v>
      </c>
      <c r="S55" s="13">
        <v>0.36059162873095352</v>
      </c>
      <c r="T55" s="13">
        <v>0.37257380057901368</v>
      </c>
    </row>
    <row r="56" spans="1:20" x14ac:dyDescent="0.35">
      <c r="A56" s="115"/>
      <c r="B56" s="12" t="s">
        <v>29</v>
      </c>
      <c r="C56" s="13">
        <v>8.0221411094621153</v>
      </c>
      <c r="D56" s="13">
        <v>6.688599699849088</v>
      </c>
      <c r="E56" s="13">
        <v>7.1602004403900121</v>
      </c>
      <c r="F56" s="15">
        <v>5.8589206047998781</v>
      </c>
      <c r="G56" s="13">
        <v>5.87334446757432</v>
      </c>
      <c r="H56" s="13">
        <v>5.7578743838414734</v>
      </c>
      <c r="I56" s="13">
        <v>5.7648127380649603</v>
      </c>
      <c r="L56" s="115"/>
      <c r="M56" s="12" t="s">
        <v>29</v>
      </c>
      <c r="N56" s="13">
        <v>0.23312082472664419</v>
      </c>
      <c r="O56" s="13">
        <v>0.2453618761865359</v>
      </c>
      <c r="P56" s="13">
        <v>0.2447015622128775</v>
      </c>
      <c r="Q56" s="15">
        <v>0.2868207879361217</v>
      </c>
      <c r="R56" s="13">
        <v>0.30747581536842161</v>
      </c>
      <c r="S56" s="13">
        <v>0.36850361367717532</v>
      </c>
      <c r="T56" s="13">
        <v>0.42640320379396768</v>
      </c>
    </row>
    <row r="57" spans="1:20" x14ac:dyDescent="0.35">
      <c r="A57" s="115"/>
      <c r="B57" s="12" t="s">
        <v>30</v>
      </c>
      <c r="C57" s="13">
        <v>7.7228187670674293</v>
      </c>
      <c r="D57" s="13">
        <v>8.5672119665816204</v>
      </c>
      <c r="E57" s="13">
        <v>7.5172191300698161</v>
      </c>
      <c r="F57" s="15">
        <v>6.8174321316162443</v>
      </c>
      <c r="G57" s="13">
        <v>6.418802786423174</v>
      </c>
      <c r="H57" s="13">
        <v>6.1485534037633736</v>
      </c>
      <c r="I57" s="13">
        <v>6.0287660844676099</v>
      </c>
      <c r="L57" s="115"/>
      <c r="M57" s="12" t="s">
        <v>30</v>
      </c>
      <c r="N57" s="13">
        <v>0.22382697124917</v>
      </c>
      <c r="O57" s="13">
        <v>0.2815628087386477</v>
      </c>
      <c r="P57" s="13">
        <v>0.25958608546183598</v>
      </c>
      <c r="Q57" s="15">
        <v>0.27085571528708607</v>
      </c>
      <c r="R57" s="13">
        <v>0.3152676084088159</v>
      </c>
      <c r="S57" s="13">
        <v>0.34023184468421752</v>
      </c>
      <c r="T57" s="13">
        <v>0.40630991892875162</v>
      </c>
    </row>
    <row r="58" spans="1:20" x14ac:dyDescent="0.35">
      <c r="A58" s="115"/>
      <c r="B58" s="12" t="s">
        <v>31</v>
      </c>
      <c r="C58" s="13">
        <v>11.0667404449363</v>
      </c>
      <c r="D58" s="13">
        <v>7.5734771079671068</v>
      </c>
      <c r="E58" s="13">
        <v>8.2953944724015987</v>
      </c>
      <c r="F58" s="15">
        <v>7.5395092091054838</v>
      </c>
      <c r="G58" s="13">
        <v>6.8893605529852451</v>
      </c>
      <c r="H58" s="13">
        <v>6.3244499910119929</v>
      </c>
      <c r="I58" s="13">
        <v>6.057396889131784</v>
      </c>
      <c r="L58" s="115"/>
      <c r="M58" s="12" t="s">
        <v>31</v>
      </c>
      <c r="N58" s="13">
        <v>0.1727107771230619</v>
      </c>
      <c r="O58" s="13">
        <v>0.21318326947354749</v>
      </c>
      <c r="P58" s="13">
        <v>0.220886325014544</v>
      </c>
      <c r="Q58" s="15">
        <v>0.2185563393678317</v>
      </c>
      <c r="R58" s="13">
        <v>0.21999005887483039</v>
      </c>
      <c r="S58" s="13">
        <v>0.26675088640240219</v>
      </c>
      <c r="T58" s="13">
        <v>0.28861404006204328</v>
      </c>
    </row>
    <row r="59" spans="1:20" x14ac:dyDescent="0.35">
      <c r="A59" s="116"/>
      <c r="B59" s="8" t="s">
        <v>32</v>
      </c>
      <c r="C59" s="16">
        <v>9.1204489406866802</v>
      </c>
      <c r="D59" s="16">
        <v>10.035652977683879</v>
      </c>
      <c r="E59" s="16">
        <v>7.9434789516068651</v>
      </c>
      <c r="F59" s="17">
        <v>6.4354501367533157</v>
      </c>
      <c r="G59" s="16">
        <v>6.3303975049001853</v>
      </c>
      <c r="H59" s="16">
        <v>5.9958491842817416</v>
      </c>
      <c r="I59" s="16">
        <v>5.4908367780388012</v>
      </c>
      <c r="L59" s="116"/>
      <c r="M59" s="8" t="s">
        <v>32</v>
      </c>
      <c r="N59" s="16">
        <v>0.1665148748047458</v>
      </c>
      <c r="O59" s="16">
        <v>0.2024570672358848</v>
      </c>
      <c r="P59" s="16">
        <v>0.21195561106516889</v>
      </c>
      <c r="Q59" s="17">
        <v>0.2301172540447195</v>
      </c>
      <c r="R59" s="16">
        <v>0.2319338738550675</v>
      </c>
      <c r="S59" s="16">
        <v>0.2338076990793343</v>
      </c>
      <c r="T59" s="16">
        <v>0.28285710406247672</v>
      </c>
    </row>
    <row r="60" spans="1:20" x14ac:dyDescent="0.35">
      <c r="A60" s="117" t="s">
        <v>51</v>
      </c>
      <c r="B60" s="28" t="s">
        <v>22</v>
      </c>
      <c r="C60" s="30">
        <v>7.8245818347852936E-2</v>
      </c>
      <c r="D60" s="30">
        <v>6.4180523328383698E-2</v>
      </c>
      <c r="E60" s="30">
        <v>7.7931309362869974E-2</v>
      </c>
      <c r="F60" s="20">
        <v>8.9219459550404251E-2</v>
      </c>
      <c r="G60" s="30">
        <v>8.7210664295551882E-2</v>
      </c>
      <c r="H60" s="30">
        <v>8.9566080994640113E-2</v>
      </c>
      <c r="I60" s="30">
        <v>8.8943523536338248E-2</v>
      </c>
      <c r="L60" s="117" t="s">
        <v>51</v>
      </c>
      <c r="M60" s="28" t="s">
        <v>22</v>
      </c>
      <c r="N60" s="30">
        <v>1.8494911752341674E-2</v>
      </c>
      <c r="O60" s="30">
        <v>2.2177680903596245E-2</v>
      </c>
      <c r="P60" s="30">
        <v>2.0611812215508906E-2</v>
      </c>
      <c r="Q60" s="20">
        <v>2.2920753645691124E-2</v>
      </c>
      <c r="R60" s="30">
        <v>2.2834332623948943E-2</v>
      </c>
      <c r="S60" s="30">
        <v>2.3386427946370827E-2</v>
      </c>
      <c r="T60" s="30">
        <v>2.3222854788177556E-2</v>
      </c>
    </row>
    <row r="61" spans="1:20" x14ac:dyDescent="0.35">
      <c r="A61" s="115"/>
      <c r="B61" s="12" t="s">
        <v>23</v>
      </c>
      <c r="C61" s="56">
        <v>0.5858303206551414</v>
      </c>
      <c r="D61" s="56">
        <v>0.59056278392587602</v>
      </c>
      <c r="E61" s="56">
        <v>0.5698039508948457</v>
      </c>
      <c r="F61" s="57">
        <v>0.58874539077717991</v>
      </c>
      <c r="G61" s="56">
        <v>0.57599782542162314</v>
      </c>
      <c r="H61" s="56">
        <v>0.56347203161455872</v>
      </c>
      <c r="I61" s="56">
        <v>0.55116510304013322</v>
      </c>
      <c r="L61" s="115"/>
      <c r="M61" s="12" t="s">
        <v>23</v>
      </c>
      <c r="N61" s="56">
        <v>4.4320380782376857E-2</v>
      </c>
      <c r="O61" s="56">
        <v>5.6408449254799153E-2</v>
      </c>
      <c r="P61" s="56">
        <v>5.9043855400270399E-2</v>
      </c>
      <c r="Q61" s="57">
        <v>6.1122009721843E-2</v>
      </c>
      <c r="R61" s="56">
        <v>6.6281783030475036E-2</v>
      </c>
      <c r="S61" s="56">
        <v>7.1784278541708116E-2</v>
      </c>
      <c r="T61" s="56">
        <v>7.7646292825560778E-2</v>
      </c>
    </row>
    <row r="62" spans="1:20" x14ac:dyDescent="0.35">
      <c r="A62" s="115"/>
      <c r="B62" s="12" t="s">
        <v>24</v>
      </c>
      <c r="C62" s="56">
        <v>1.288238004355446</v>
      </c>
      <c r="D62" s="56">
        <v>1.137615165382061</v>
      </c>
      <c r="E62" s="56">
        <v>1.210229830713051</v>
      </c>
      <c r="F62" s="57">
        <v>1.126441773197987</v>
      </c>
      <c r="G62" s="56">
        <v>1.183317467783942</v>
      </c>
      <c r="H62" s="56">
        <v>1.1610094652886229</v>
      </c>
      <c r="I62" s="56">
        <v>1.1390391804418869</v>
      </c>
      <c r="L62" s="115"/>
      <c r="M62" s="12" t="s">
        <v>24</v>
      </c>
      <c r="N62" s="56">
        <v>6.4037052081000786E-2</v>
      </c>
      <c r="O62" s="56">
        <v>9.6263991748218494E-2</v>
      </c>
      <c r="P62" s="56">
        <v>8.5965406049098358E-2</v>
      </c>
      <c r="Q62" s="57">
        <v>8.3067020441251679E-2</v>
      </c>
      <c r="R62" s="56">
        <v>9.9804328262259726E-2</v>
      </c>
      <c r="S62" s="56">
        <v>0.1074192657634678</v>
      </c>
      <c r="T62" s="56">
        <v>0.11549207641915921</v>
      </c>
    </row>
    <row r="63" spans="1:20" x14ac:dyDescent="0.35">
      <c r="A63" s="115"/>
      <c r="B63" s="12" t="s">
        <v>25</v>
      </c>
      <c r="C63" s="56">
        <v>2.1419132624232171</v>
      </c>
      <c r="D63" s="56">
        <v>2.08832591787476</v>
      </c>
      <c r="E63" s="56">
        <v>2.094668673468806</v>
      </c>
      <c r="F63" s="57">
        <v>1.9022887885308351</v>
      </c>
      <c r="G63" s="56">
        <v>1.8726435158120669</v>
      </c>
      <c r="H63" s="56">
        <v>1.9872415395786009</v>
      </c>
      <c r="I63" s="56">
        <v>1.9534424346471919</v>
      </c>
      <c r="L63" s="115"/>
      <c r="M63" s="12" t="s">
        <v>25</v>
      </c>
      <c r="N63" s="56">
        <v>9.268520695934325E-2</v>
      </c>
      <c r="O63" s="56">
        <v>0.1213344136392403</v>
      </c>
      <c r="P63" s="56">
        <v>0.13659627687161</v>
      </c>
      <c r="Q63" s="57">
        <v>0.12739888773347999</v>
      </c>
      <c r="R63" s="56">
        <v>0.13610598812244529</v>
      </c>
      <c r="S63" s="56">
        <v>0.15625583585832151</v>
      </c>
      <c r="T63" s="56">
        <v>0.1671279123085721</v>
      </c>
    </row>
    <row r="64" spans="1:20" x14ac:dyDescent="0.35">
      <c r="A64" s="115"/>
      <c r="B64" s="12" t="s">
        <v>26</v>
      </c>
      <c r="C64" s="56">
        <v>3.5559030127597699</v>
      </c>
      <c r="D64" s="56">
        <v>3.146340915189437</v>
      </c>
      <c r="E64" s="56">
        <v>3.380475743529054</v>
      </c>
      <c r="F64" s="57">
        <v>3.332832655585348</v>
      </c>
      <c r="G64" s="56">
        <v>3.0723716192276158</v>
      </c>
      <c r="H64" s="56">
        <v>2.9844384639884982</v>
      </c>
      <c r="I64" s="56">
        <v>3.1504657264234979</v>
      </c>
      <c r="L64" s="115"/>
      <c r="M64" s="12" t="s">
        <v>26</v>
      </c>
      <c r="N64" s="56">
        <v>0.1144241009552619</v>
      </c>
      <c r="O64" s="56">
        <v>0.156368721153617</v>
      </c>
      <c r="P64" s="56">
        <v>0.1674948747753785</v>
      </c>
      <c r="Q64" s="57">
        <v>0.17069978136774949</v>
      </c>
      <c r="R64" s="56">
        <v>0.17832143122335889</v>
      </c>
      <c r="S64" s="56">
        <v>0.19079758520022999</v>
      </c>
      <c r="T64" s="56">
        <v>0.21710270624666969</v>
      </c>
    </row>
    <row r="65" spans="1:21" x14ac:dyDescent="0.35">
      <c r="A65" s="115"/>
      <c r="B65" s="12" t="s">
        <v>27</v>
      </c>
      <c r="C65" s="56">
        <v>5.363983860402282</v>
      </c>
      <c r="D65" s="56">
        <v>5.0372512807660863</v>
      </c>
      <c r="E65" s="56">
        <v>5.1739201005337412</v>
      </c>
      <c r="F65" s="57">
        <v>4.8160466961057287</v>
      </c>
      <c r="G65" s="56">
        <v>4.7540584800018184</v>
      </c>
      <c r="H65" s="56">
        <v>4.5799468698555179</v>
      </c>
      <c r="I65" s="56">
        <v>4.4588179036957882</v>
      </c>
      <c r="L65" s="115"/>
      <c r="M65" s="12" t="s">
        <v>27</v>
      </c>
      <c r="N65" s="56">
        <v>0.1471167012281939</v>
      </c>
      <c r="O65" s="56">
        <v>0.19236727566380221</v>
      </c>
      <c r="P65" s="56">
        <v>0.20726534732478341</v>
      </c>
      <c r="Q65" s="57">
        <v>0.213853393050882</v>
      </c>
      <c r="R65" s="56">
        <v>0.24673406497078221</v>
      </c>
      <c r="S65" s="56">
        <v>0.2505538590493771</v>
      </c>
      <c r="T65" s="56">
        <v>0.26690172657060041</v>
      </c>
    </row>
    <row r="66" spans="1:21" x14ac:dyDescent="0.35">
      <c r="A66" s="115"/>
      <c r="B66" s="12" t="s">
        <v>28</v>
      </c>
      <c r="C66" s="56">
        <v>7.3552587668501079</v>
      </c>
      <c r="D66" s="56">
        <v>7.0395817336295821</v>
      </c>
      <c r="E66" s="56">
        <v>7.5410570464896596</v>
      </c>
      <c r="F66" s="57">
        <v>6.9508489528718291</v>
      </c>
      <c r="G66" s="56">
        <v>6.8050346378465134</v>
      </c>
      <c r="H66" s="56">
        <v>6.6639780784717662</v>
      </c>
      <c r="I66" s="56">
        <v>6.4356366507209559</v>
      </c>
      <c r="L66" s="115"/>
      <c r="M66" s="12" t="s">
        <v>28</v>
      </c>
      <c r="N66" s="56">
        <v>0.1905944892200313</v>
      </c>
      <c r="O66" s="56">
        <v>0.23270494165512581</v>
      </c>
      <c r="P66" s="56">
        <v>0.2375520918047149</v>
      </c>
      <c r="Q66" s="57">
        <v>0.25582874912491882</v>
      </c>
      <c r="R66" s="56">
        <v>0.28546501412828063</v>
      </c>
      <c r="S66" s="56">
        <v>0.3255294801451652</v>
      </c>
      <c r="T66" s="56">
        <v>0.33029581771236333</v>
      </c>
    </row>
    <row r="67" spans="1:21" x14ac:dyDescent="0.35">
      <c r="A67" s="115"/>
      <c r="B67" s="12" t="s">
        <v>29</v>
      </c>
      <c r="C67" s="56">
        <v>8.8844247139935657</v>
      </c>
      <c r="D67" s="56">
        <v>9.3222071400644779</v>
      </c>
      <c r="E67" s="56">
        <v>9.7213027953845383</v>
      </c>
      <c r="F67" s="57">
        <v>9.1194702986888405</v>
      </c>
      <c r="G67" s="56">
        <v>8.6997071971839937</v>
      </c>
      <c r="H67" s="56">
        <v>8.6177704216835025</v>
      </c>
      <c r="I67" s="56">
        <v>8.4473143527087711</v>
      </c>
      <c r="L67" s="115"/>
      <c r="M67" s="12" t="s">
        <v>29</v>
      </c>
      <c r="N67" s="56">
        <v>0.2563167268821111</v>
      </c>
      <c r="O67" s="56">
        <v>0.28236366193926532</v>
      </c>
      <c r="P67" s="56">
        <v>0.27563996743856811</v>
      </c>
      <c r="Q67" s="57">
        <v>0.29426933837166819</v>
      </c>
      <c r="R67" s="56">
        <v>0.33093029923522133</v>
      </c>
      <c r="S67" s="56">
        <v>0.36567864167154979</v>
      </c>
      <c r="T67" s="56">
        <v>0.41439558732208959</v>
      </c>
    </row>
    <row r="68" spans="1:21" x14ac:dyDescent="0.35">
      <c r="A68" s="115"/>
      <c r="B68" s="12" t="s">
        <v>30</v>
      </c>
      <c r="C68" s="56">
        <v>10.409086858744059</v>
      </c>
      <c r="D68" s="56">
        <v>10.86430690789466</v>
      </c>
      <c r="E68" s="56">
        <v>10.98430939685338</v>
      </c>
      <c r="F68" s="57">
        <v>10.437949743274279</v>
      </c>
      <c r="G68" s="56">
        <v>10.4857430832879</v>
      </c>
      <c r="H68" s="56">
        <v>10.028364907177849</v>
      </c>
      <c r="I68" s="56">
        <v>9.9365516721635725</v>
      </c>
      <c r="L68" s="115"/>
      <c r="M68" s="12" t="s">
        <v>30</v>
      </c>
      <c r="N68" s="56">
        <v>0.29861488496719307</v>
      </c>
      <c r="O68" s="56">
        <v>0.34053989735304668</v>
      </c>
      <c r="P68" s="56">
        <v>0.30424411500294768</v>
      </c>
      <c r="Q68" s="57">
        <v>0.30781927787626961</v>
      </c>
      <c r="R68" s="56">
        <v>0.33987525683932712</v>
      </c>
      <c r="S68" s="56">
        <v>0.38489446973313141</v>
      </c>
      <c r="T68" s="56">
        <v>0.42405936007569428</v>
      </c>
    </row>
    <row r="69" spans="1:21" x14ac:dyDescent="0.35">
      <c r="A69" s="115"/>
      <c r="B69" s="12" t="s">
        <v>31</v>
      </c>
      <c r="C69" s="56">
        <v>10.846535605363361</v>
      </c>
      <c r="D69" s="56">
        <v>10.65792334033358</v>
      </c>
      <c r="E69" s="56">
        <v>11.63534040726366</v>
      </c>
      <c r="F69" s="57">
        <v>10.584778785683939</v>
      </c>
      <c r="G69" s="56">
        <v>10.769990178627481</v>
      </c>
      <c r="H69" s="56">
        <v>10.67017053061263</v>
      </c>
      <c r="I69" s="56">
        <v>10.20633928063282</v>
      </c>
      <c r="L69" s="115"/>
      <c r="M69" s="12" t="s">
        <v>31</v>
      </c>
      <c r="N69" s="56">
        <v>0.28142599204018759</v>
      </c>
      <c r="O69" s="56">
        <v>0.32832610207280533</v>
      </c>
      <c r="P69" s="56">
        <v>0.31128042937707318</v>
      </c>
      <c r="Q69" s="57">
        <v>0.28602154910799782</v>
      </c>
      <c r="R69" s="56">
        <v>0.29914838675371702</v>
      </c>
      <c r="S69" s="56">
        <v>0.33217180312482097</v>
      </c>
      <c r="T69" s="56">
        <v>0.37638307346949518</v>
      </c>
    </row>
    <row r="70" spans="1:21" x14ac:dyDescent="0.35">
      <c r="A70" s="116"/>
      <c r="B70" s="8" t="s">
        <v>32</v>
      </c>
      <c r="C70" s="61">
        <v>9.2615646393462061</v>
      </c>
      <c r="D70" s="61">
        <v>9.1872456531013214</v>
      </c>
      <c r="E70" s="61">
        <v>9.067714030816818</v>
      </c>
      <c r="F70" s="62">
        <v>8.5965871686706201</v>
      </c>
      <c r="G70" s="61">
        <v>8.8031871746841031</v>
      </c>
      <c r="H70" s="61">
        <v>8.763367407962015</v>
      </c>
      <c r="I70" s="61">
        <v>8.6787397017188752</v>
      </c>
      <c r="L70" s="116"/>
      <c r="M70" s="8" t="s">
        <v>32</v>
      </c>
      <c r="N70" s="61">
        <v>0.32389266868337768</v>
      </c>
      <c r="O70" s="61">
        <v>0.37139580121891969</v>
      </c>
      <c r="P70" s="61">
        <v>0.34248495399276019</v>
      </c>
      <c r="Q70" s="62">
        <v>0.33609741249456798</v>
      </c>
      <c r="R70" s="61">
        <v>0.32236075241784079</v>
      </c>
      <c r="S70" s="61">
        <v>0.34011618683613271</v>
      </c>
      <c r="T70" s="61">
        <v>0.37667135201411622</v>
      </c>
    </row>
    <row r="71" spans="1:21" ht="61" customHeight="1" x14ac:dyDescent="0.35">
      <c r="A71" s="118" t="s">
        <v>84</v>
      </c>
      <c r="B71" s="118"/>
      <c r="C71" s="118"/>
      <c r="D71" s="118"/>
      <c r="E71" s="118"/>
      <c r="F71" s="118"/>
      <c r="G71" s="118"/>
      <c r="H71" s="118"/>
      <c r="I71" s="118"/>
      <c r="J71" s="118"/>
      <c r="L71" s="118" t="s">
        <v>83</v>
      </c>
      <c r="M71" s="118"/>
      <c r="N71" s="118"/>
      <c r="O71" s="118"/>
      <c r="P71" s="118"/>
      <c r="Q71" s="118"/>
      <c r="R71" s="118"/>
      <c r="S71" s="118"/>
      <c r="T71" s="118"/>
      <c r="U71" s="118"/>
    </row>
    <row r="72" spans="1:21" ht="14.5" customHeight="1" x14ac:dyDescent="0.35">
      <c r="L72" t="s">
        <v>54</v>
      </c>
    </row>
  </sheetData>
  <mergeCells count="18">
    <mergeCell ref="A27:A37"/>
    <mergeCell ref="L27:L37"/>
    <mergeCell ref="A38:A48"/>
    <mergeCell ref="L38:L48"/>
    <mergeCell ref="L71:U71"/>
    <mergeCell ref="A71:J71"/>
    <mergeCell ref="A49:A59"/>
    <mergeCell ref="L49:L59"/>
    <mergeCell ref="A60:A70"/>
    <mergeCell ref="L60:L70"/>
    <mergeCell ref="A16:A26"/>
    <mergeCell ref="L16:L26"/>
    <mergeCell ref="A2:J2"/>
    <mergeCell ref="L2:U2"/>
    <mergeCell ref="C3:I3"/>
    <mergeCell ref="N3:T3"/>
    <mergeCell ref="A5:A15"/>
    <mergeCell ref="L5:L15"/>
  </mergeCells>
  <conditionalFormatting sqref="C27:E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26 G16:I16 C38:F59 G38:I38 G49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70 G60:I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I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I26 C38:I5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I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I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I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I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I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I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I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I4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I59 C6:I15 C17:I26 C39:I4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I5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I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I7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I26 G38:I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I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P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Q26 R16:T16 N38:Q59 R38:T38 R49:T4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Q70 R60:T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26 N38:T5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T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T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T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T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T4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T59 N6:T15 N17:T26 N39:T4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T5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T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T7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T26 R38:T5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T7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1E6ADB0-6386-44E9-AC62-917C67D91E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3'!N60:T60</xm:f>
              <xm:sqref>U60</xm:sqref>
            </x14:sparkline>
            <x14:sparkline>
              <xm:f>'Sup Table 3'!N61:T61</xm:f>
              <xm:sqref>U61</xm:sqref>
            </x14:sparkline>
            <x14:sparkline>
              <xm:f>'Sup Table 3'!N62:T62</xm:f>
              <xm:sqref>U62</xm:sqref>
            </x14:sparkline>
            <x14:sparkline>
              <xm:f>'Sup Table 3'!N63:T63</xm:f>
              <xm:sqref>U63</xm:sqref>
            </x14:sparkline>
            <x14:sparkline>
              <xm:f>'Sup Table 3'!N64:T64</xm:f>
              <xm:sqref>U64</xm:sqref>
            </x14:sparkline>
            <x14:sparkline>
              <xm:f>'Sup Table 3'!N65:T65</xm:f>
              <xm:sqref>U65</xm:sqref>
            </x14:sparkline>
            <x14:sparkline>
              <xm:f>'Sup Table 3'!N66:T66</xm:f>
              <xm:sqref>U66</xm:sqref>
            </x14:sparkline>
            <x14:sparkline>
              <xm:f>'Sup Table 3'!N67:T67</xm:f>
              <xm:sqref>U67</xm:sqref>
            </x14:sparkline>
            <x14:sparkline>
              <xm:f>'Sup Table 3'!N68:T68</xm:f>
              <xm:sqref>U68</xm:sqref>
            </x14:sparkline>
            <x14:sparkline>
              <xm:f>'Sup Table 3'!N69:T69</xm:f>
              <xm:sqref>U69</xm:sqref>
            </x14:sparkline>
            <x14:sparkline>
              <xm:f>'Sup Table 3'!N70:T70</xm:f>
              <xm:sqref>U70</xm:sqref>
            </x14:sparkline>
          </x14:sparklines>
        </x14:sparklineGroup>
        <x14:sparklineGroup displayEmptyCellsAs="gap" xr2:uid="{A486D88F-9AB5-4A4B-9D77-83CF8C976E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3'!C60:I60</xm:f>
              <xm:sqref>J60</xm:sqref>
            </x14:sparkline>
            <x14:sparkline>
              <xm:f>'Sup Table 3'!C61:I61</xm:f>
              <xm:sqref>J61</xm:sqref>
            </x14:sparkline>
            <x14:sparkline>
              <xm:f>'Sup Table 3'!C62:I62</xm:f>
              <xm:sqref>J62</xm:sqref>
            </x14:sparkline>
            <x14:sparkline>
              <xm:f>'Sup Table 3'!C63:I63</xm:f>
              <xm:sqref>J63</xm:sqref>
            </x14:sparkline>
            <x14:sparkline>
              <xm:f>'Sup Table 3'!C64:I64</xm:f>
              <xm:sqref>J64</xm:sqref>
            </x14:sparkline>
            <x14:sparkline>
              <xm:f>'Sup Table 3'!C65:I65</xm:f>
              <xm:sqref>J65</xm:sqref>
            </x14:sparkline>
            <x14:sparkline>
              <xm:f>'Sup Table 3'!C66:I66</xm:f>
              <xm:sqref>J66</xm:sqref>
            </x14:sparkline>
            <x14:sparkline>
              <xm:f>'Sup Table 3'!C67:I67</xm:f>
              <xm:sqref>J67</xm:sqref>
            </x14:sparkline>
            <x14:sparkline>
              <xm:f>'Sup Table 3'!C68:I68</xm:f>
              <xm:sqref>J68</xm:sqref>
            </x14:sparkline>
            <x14:sparkline>
              <xm:f>'Sup Table 3'!C69:I69</xm:f>
              <xm:sqref>J69</xm:sqref>
            </x14:sparkline>
            <x14:sparkline>
              <xm:f>'Sup Table 3'!C70:I70</xm:f>
              <xm:sqref>J70</xm:sqref>
            </x14:sparkline>
          </x14:sparklines>
        </x14:sparklineGroup>
        <x14:sparklineGroup displayEmptyCellsAs="gap" xr2:uid="{3CB1ECEA-3AD7-4908-9DC1-8315535B43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3'!C27:I27</xm:f>
              <xm:sqref>J27</xm:sqref>
            </x14:sparkline>
            <x14:sparkline>
              <xm:f>'Sup Table 3'!C28:I28</xm:f>
              <xm:sqref>J28</xm:sqref>
            </x14:sparkline>
            <x14:sparkline>
              <xm:f>'Sup Table 3'!C29:I29</xm:f>
              <xm:sqref>J29</xm:sqref>
            </x14:sparkline>
            <x14:sparkline>
              <xm:f>'Sup Table 3'!C30:I30</xm:f>
              <xm:sqref>J30</xm:sqref>
            </x14:sparkline>
            <x14:sparkline>
              <xm:f>'Sup Table 3'!C31:I31</xm:f>
              <xm:sqref>J31</xm:sqref>
            </x14:sparkline>
            <x14:sparkline>
              <xm:f>'Sup Table 3'!C32:I32</xm:f>
              <xm:sqref>J32</xm:sqref>
            </x14:sparkline>
            <x14:sparkline>
              <xm:f>'Sup Table 3'!C33:I33</xm:f>
              <xm:sqref>J33</xm:sqref>
            </x14:sparkline>
            <x14:sparkline>
              <xm:f>'Sup Table 3'!C34:I34</xm:f>
              <xm:sqref>J34</xm:sqref>
            </x14:sparkline>
            <x14:sparkline>
              <xm:f>'Sup Table 3'!C35:I35</xm:f>
              <xm:sqref>J35</xm:sqref>
            </x14:sparkline>
            <x14:sparkline>
              <xm:f>'Sup Table 3'!C36:I36</xm:f>
              <xm:sqref>J36</xm:sqref>
            </x14:sparkline>
            <x14:sparkline>
              <xm:f>'Sup Table 3'!C37:I37</xm:f>
              <xm:sqref>J37</xm:sqref>
            </x14:sparkline>
          </x14:sparklines>
        </x14:sparklineGroup>
        <x14:sparklineGroup displayEmptyCellsAs="gap" xr2:uid="{83DC1F17-AFC8-4766-A616-DA04D7896E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3'!C5:I5</xm:f>
              <xm:sqref>J5</xm:sqref>
            </x14:sparkline>
            <x14:sparkline>
              <xm:f>'Sup Table 3'!C6:I6</xm:f>
              <xm:sqref>J6</xm:sqref>
            </x14:sparkline>
            <x14:sparkline>
              <xm:f>'Sup Table 3'!C7:I7</xm:f>
              <xm:sqref>J7</xm:sqref>
            </x14:sparkline>
            <x14:sparkline>
              <xm:f>'Sup Table 3'!C8:I8</xm:f>
              <xm:sqref>J8</xm:sqref>
            </x14:sparkline>
            <x14:sparkline>
              <xm:f>'Sup Table 3'!C9:I9</xm:f>
              <xm:sqref>J9</xm:sqref>
            </x14:sparkline>
            <x14:sparkline>
              <xm:f>'Sup Table 3'!C10:I10</xm:f>
              <xm:sqref>J10</xm:sqref>
            </x14:sparkline>
            <x14:sparkline>
              <xm:f>'Sup Table 3'!C11:I11</xm:f>
              <xm:sqref>J11</xm:sqref>
            </x14:sparkline>
            <x14:sparkline>
              <xm:f>'Sup Table 3'!C12:I12</xm:f>
              <xm:sqref>J12</xm:sqref>
            </x14:sparkline>
            <x14:sparkline>
              <xm:f>'Sup Table 3'!C13:I13</xm:f>
              <xm:sqref>J13</xm:sqref>
            </x14:sparkline>
            <x14:sparkline>
              <xm:f>'Sup Table 3'!C14:I14</xm:f>
              <xm:sqref>J14</xm:sqref>
            </x14:sparkline>
            <x14:sparkline>
              <xm:f>'Sup Table 3'!C15:I15</xm:f>
              <xm:sqref>J15</xm:sqref>
            </x14:sparkline>
            <x14:sparkline>
              <xm:f>'Sup Table 3'!C16:I16</xm:f>
              <xm:sqref>J16</xm:sqref>
            </x14:sparkline>
            <x14:sparkline>
              <xm:f>'Sup Table 3'!C17:I17</xm:f>
              <xm:sqref>J17</xm:sqref>
            </x14:sparkline>
            <x14:sparkline>
              <xm:f>'Sup Table 3'!C18:I18</xm:f>
              <xm:sqref>J18</xm:sqref>
            </x14:sparkline>
            <x14:sparkline>
              <xm:f>'Sup Table 3'!C19:I19</xm:f>
              <xm:sqref>J19</xm:sqref>
            </x14:sparkline>
            <x14:sparkline>
              <xm:f>'Sup Table 3'!C20:I20</xm:f>
              <xm:sqref>J20</xm:sqref>
            </x14:sparkline>
            <x14:sparkline>
              <xm:f>'Sup Table 3'!C21:I21</xm:f>
              <xm:sqref>J21</xm:sqref>
            </x14:sparkline>
            <x14:sparkline>
              <xm:f>'Sup Table 3'!C22:I22</xm:f>
              <xm:sqref>J22</xm:sqref>
            </x14:sparkline>
            <x14:sparkline>
              <xm:f>'Sup Table 3'!C23:I23</xm:f>
              <xm:sqref>J23</xm:sqref>
            </x14:sparkline>
            <x14:sparkline>
              <xm:f>'Sup Table 3'!C24:I24</xm:f>
              <xm:sqref>J24</xm:sqref>
            </x14:sparkline>
            <x14:sparkline>
              <xm:f>'Sup Table 3'!C25:I25</xm:f>
              <xm:sqref>J25</xm:sqref>
            </x14:sparkline>
            <x14:sparkline>
              <xm:f>'Sup Table 3'!C26:I26</xm:f>
              <xm:sqref>J26</xm:sqref>
            </x14:sparkline>
            <x14:sparkline>
              <xm:f>'Sup Table 3'!C38:I38</xm:f>
              <xm:sqref>J38</xm:sqref>
            </x14:sparkline>
            <x14:sparkline>
              <xm:f>'Sup Table 3'!C39:I39</xm:f>
              <xm:sqref>J39</xm:sqref>
            </x14:sparkline>
            <x14:sparkline>
              <xm:f>'Sup Table 3'!C40:I40</xm:f>
              <xm:sqref>J40</xm:sqref>
            </x14:sparkline>
            <x14:sparkline>
              <xm:f>'Sup Table 3'!C41:I41</xm:f>
              <xm:sqref>J41</xm:sqref>
            </x14:sparkline>
            <x14:sparkline>
              <xm:f>'Sup Table 3'!C42:I42</xm:f>
              <xm:sqref>J42</xm:sqref>
            </x14:sparkline>
            <x14:sparkline>
              <xm:f>'Sup Table 3'!C43:I43</xm:f>
              <xm:sqref>J43</xm:sqref>
            </x14:sparkline>
            <x14:sparkline>
              <xm:f>'Sup Table 3'!C44:I44</xm:f>
              <xm:sqref>J44</xm:sqref>
            </x14:sparkline>
            <x14:sparkline>
              <xm:f>'Sup Table 3'!C45:I45</xm:f>
              <xm:sqref>J45</xm:sqref>
            </x14:sparkline>
            <x14:sparkline>
              <xm:f>'Sup Table 3'!C46:I46</xm:f>
              <xm:sqref>J46</xm:sqref>
            </x14:sparkline>
            <x14:sparkline>
              <xm:f>'Sup Table 3'!C47:I47</xm:f>
              <xm:sqref>J47</xm:sqref>
            </x14:sparkline>
            <x14:sparkline>
              <xm:f>'Sup Table 3'!C48:I48</xm:f>
              <xm:sqref>J48</xm:sqref>
            </x14:sparkline>
            <x14:sparkline>
              <xm:f>'Sup Table 3'!C49:I49</xm:f>
              <xm:sqref>J49</xm:sqref>
            </x14:sparkline>
            <x14:sparkline>
              <xm:f>'Sup Table 3'!C50:I50</xm:f>
              <xm:sqref>J50</xm:sqref>
            </x14:sparkline>
            <x14:sparkline>
              <xm:f>'Sup Table 3'!C51:I51</xm:f>
              <xm:sqref>J51</xm:sqref>
            </x14:sparkline>
            <x14:sparkline>
              <xm:f>'Sup Table 3'!C52:I52</xm:f>
              <xm:sqref>J52</xm:sqref>
            </x14:sparkline>
            <x14:sparkline>
              <xm:f>'Sup Table 3'!C53:I53</xm:f>
              <xm:sqref>J53</xm:sqref>
            </x14:sparkline>
            <x14:sparkline>
              <xm:f>'Sup Table 3'!C54:I54</xm:f>
              <xm:sqref>J54</xm:sqref>
            </x14:sparkline>
            <x14:sparkline>
              <xm:f>'Sup Table 3'!C55:I55</xm:f>
              <xm:sqref>J55</xm:sqref>
            </x14:sparkline>
            <x14:sparkline>
              <xm:f>'Sup Table 3'!C56:I56</xm:f>
              <xm:sqref>J56</xm:sqref>
            </x14:sparkline>
            <x14:sparkline>
              <xm:f>'Sup Table 3'!C57:I57</xm:f>
              <xm:sqref>J57</xm:sqref>
            </x14:sparkline>
            <x14:sparkline>
              <xm:f>'Sup Table 3'!C58:I58</xm:f>
              <xm:sqref>J58</xm:sqref>
            </x14:sparkline>
            <x14:sparkline>
              <xm:f>'Sup Table 3'!C59:I59</xm:f>
              <xm:sqref>J59</xm:sqref>
            </x14:sparkline>
          </x14:sparklines>
        </x14:sparklineGroup>
        <x14:sparklineGroup displayEmptyCellsAs="gap" xr2:uid="{43875513-7D71-4A1D-B95A-5BFD5212C5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3'!N5:T5</xm:f>
              <xm:sqref>U5</xm:sqref>
            </x14:sparkline>
            <x14:sparkline>
              <xm:f>'Sup Table 3'!N6:T6</xm:f>
              <xm:sqref>U6</xm:sqref>
            </x14:sparkline>
            <x14:sparkline>
              <xm:f>'Sup Table 3'!N7:T7</xm:f>
              <xm:sqref>U7</xm:sqref>
            </x14:sparkline>
            <x14:sparkline>
              <xm:f>'Sup Table 3'!N8:T8</xm:f>
              <xm:sqref>U8</xm:sqref>
            </x14:sparkline>
            <x14:sparkline>
              <xm:f>'Sup Table 3'!N9:T9</xm:f>
              <xm:sqref>U9</xm:sqref>
            </x14:sparkline>
            <x14:sparkline>
              <xm:f>'Sup Table 3'!N10:T10</xm:f>
              <xm:sqref>U10</xm:sqref>
            </x14:sparkline>
            <x14:sparkline>
              <xm:f>'Sup Table 3'!N11:T11</xm:f>
              <xm:sqref>U11</xm:sqref>
            </x14:sparkline>
            <x14:sparkline>
              <xm:f>'Sup Table 3'!N12:T12</xm:f>
              <xm:sqref>U12</xm:sqref>
            </x14:sparkline>
            <x14:sparkline>
              <xm:f>'Sup Table 3'!N13:T13</xm:f>
              <xm:sqref>U13</xm:sqref>
            </x14:sparkline>
            <x14:sparkline>
              <xm:f>'Sup Table 3'!N14:T14</xm:f>
              <xm:sqref>U14</xm:sqref>
            </x14:sparkline>
            <x14:sparkline>
              <xm:f>'Sup Table 3'!N15:T15</xm:f>
              <xm:sqref>U15</xm:sqref>
            </x14:sparkline>
            <x14:sparkline>
              <xm:f>'Sup Table 3'!N16:T16</xm:f>
              <xm:sqref>U16</xm:sqref>
            </x14:sparkline>
            <x14:sparkline>
              <xm:f>'Sup Table 3'!N17:T17</xm:f>
              <xm:sqref>U17</xm:sqref>
            </x14:sparkline>
            <x14:sparkline>
              <xm:f>'Sup Table 3'!N18:T18</xm:f>
              <xm:sqref>U18</xm:sqref>
            </x14:sparkline>
            <x14:sparkline>
              <xm:f>'Sup Table 3'!N19:T19</xm:f>
              <xm:sqref>U19</xm:sqref>
            </x14:sparkline>
            <x14:sparkline>
              <xm:f>'Sup Table 3'!N20:T20</xm:f>
              <xm:sqref>U20</xm:sqref>
            </x14:sparkline>
            <x14:sparkline>
              <xm:f>'Sup Table 3'!N21:T21</xm:f>
              <xm:sqref>U21</xm:sqref>
            </x14:sparkline>
            <x14:sparkline>
              <xm:f>'Sup Table 3'!N22:T22</xm:f>
              <xm:sqref>U22</xm:sqref>
            </x14:sparkline>
            <x14:sparkline>
              <xm:f>'Sup Table 3'!N23:T23</xm:f>
              <xm:sqref>U23</xm:sqref>
            </x14:sparkline>
            <x14:sparkline>
              <xm:f>'Sup Table 3'!N24:T24</xm:f>
              <xm:sqref>U24</xm:sqref>
            </x14:sparkline>
            <x14:sparkline>
              <xm:f>'Sup Table 3'!N25:T25</xm:f>
              <xm:sqref>U25</xm:sqref>
            </x14:sparkline>
            <x14:sparkline>
              <xm:f>'Sup Table 3'!N26:T26</xm:f>
              <xm:sqref>U26</xm:sqref>
            </x14:sparkline>
            <x14:sparkline>
              <xm:f>'Sup Table 3'!N38:T38</xm:f>
              <xm:sqref>U38</xm:sqref>
            </x14:sparkline>
            <x14:sparkline>
              <xm:f>'Sup Table 3'!N39:T39</xm:f>
              <xm:sqref>U39</xm:sqref>
            </x14:sparkline>
            <x14:sparkline>
              <xm:f>'Sup Table 3'!N40:T40</xm:f>
              <xm:sqref>U40</xm:sqref>
            </x14:sparkline>
            <x14:sparkline>
              <xm:f>'Sup Table 3'!N41:T41</xm:f>
              <xm:sqref>U41</xm:sqref>
            </x14:sparkline>
            <x14:sparkline>
              <xm:f>'Sup Table 3'!N42:T42</xm:f>
              <xm:sqref>U42</xm:sqref>
            </x14:sparkline>
            <x14:sparkline>
              <xm:f>'Sup Table 3'!N43:T43</xm:f>
              <xm:sqref>U43</xm:sqref>
            </x14:sparkline>
            <x14:sparkline>
              <xm:f>'Sup Table 3'!N44:T44</xm:f>
              <xm:sqref>U44</xm:sqref>
            </x14:sparkline>
            <x14:sparkline>
              <xm:f>'Sup Table 3'!N45:T45</xm:f>
              <xm:sqref>U45</xm:sqref>
            </x14:sparkline>
            <x14:sparkline>
              <xm:f>'Sup Table 3'!N46:T46</xm:f>
              <xm:sqref>U46</xm:sqref>
            </x14:sparkline>
            <x14:sparkline>
              <xm:f>'Sup Table 3'!N47:T47</xm:f>
              <xm:sqref>U47</xm:sqref>
            </x14:sparkline>
            <x14:sparkline>
              <xm:f>'Sup Table 3'!N48:T48</xm:f>
              <xm:sqref>U48</xm:sqref>
            </x14:sparkline>
            <x14:sparkline>
              <xm:f>'Sup Table 3'!N49:T49</xm:f>
              <xm:sqref>U49</xm:sqref>
            </x14:sparkline>
            <x14:sparkline>
              <xm:f>'Sup Table 3'!N50:T50</xm:f>
              <xm:sqref>U50</xm:sqref>
            </x14:sparkline>
            <x14:sparkline>
              <xm:f>'Sup Table 3'!N51:T51</xm:f>
              <xm:sqref>U51</xm:sqref>
            </x14:sparkline>
            <x14:sparkline>
              <xm:f>'Sup Table 3'!N52:T52</xm:f>
              <xm:sqref>U52</xm:sqref>
            </x14:sparkline>
            <x14:sparkline>
              <xm:f>'Sup Table 3'!N53:T53</xm:f>
              <xm:sqref>U53</xm:sqref>
            </x14:sparkline>
            <x14:sparkline>
              <xm:f>'Sup Table 3'!N54:T54</xm:f>
              <xm:sqref>U54</xm:sqref>
            </x14:sparkline>
            <x14:sparkline>
              <xm:f>'Sup Table 3'!N55:T55</xm:f>
              <xm:sqref>U55</xm:sqref>
            </x14:sparkline>
            <x14:sparkline>
              <xm:f>'Sup Table 3'!N56:T56</xm:f>
              <xm:sqref>U56</xm:sqref>
            </x14:sparkline>
            <x14:sparkline>
              <xm:f>'Sup Table 3'!N57:T57</xm:f>
              <xm:sqref>U57</xm:sqref>
            </x14:sparkline>
            <x14:sparkline>
              <xm:f>'Sup Table 3'!N58:T58</xm:f>
              <xm:sqref>U58</xm:sqref>
            </x14:sparkline>
            <x14:sparkline>
              <xm:f>'Sup Table 3'!N59:T59</xm:f>
              <xm:sqref>U59</xm:sqref>
            </x14:sparkline>
          </x14:sparklines>
        </x14:sparklineGroup>
        <x14:sparklineGroup displayEmptyCellsAs="gap" xr2:uid="{D6427090-8D2D-41FF-B91E-EC25B14316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3'!N27:T27</xm:f>
              <xm:sqref>U27</xm:sqref>
            </x14:sparkline>
            <x14:sparkline>
              <xm:f>'Sup Table 3'!N28:T28</xm:f>
              <xm:sqref>U28</xm:sqref>
            </x14:sparkline>
            <x14:sparkline>
              <xm:f>'Sup Table 3'!N29:T29</xm:f>
              <xm:sqref>U29</xm:sqref>
            </x14:sparkline>
            <x14:sparkline>
              <xm:f>'Sup Table 3'!N30:T30</xm:f>
              <xm:sqref>U30</xm:sqref>
            </x14:sparkline>
            <x14:sparkline>
              <xm:f>'Sup Table 3'!N31:T31</xm:f>
              <xm:sqref>U31</xm:sqref>
            </x14:sparkline>
            <x14:sparkline>
              <xm:f>'Sup Table 3'!N32:T32</xm:f>
              <xm:sqref>U32</xm:sqref>
            </x14:sparkline>
            <x14:sparkline>
              <xm:f>'Sup Table 3'!N33:T33</xm:f>
              <xm:sqref>U33</xm:sqref>
            </x14:sparkline>
            <x14:sparkline>
              <xm:f>'Sup Table 3'!N34:T34</xm:f>
              <xm:sqref>U34</xm:sqref>
            </x14:sparkline>
            <x14:sparkline>
              <xm:f>'Sup Table 3'!N35:T35</xm:f>
              <xm:sqref>U35</xm:sqref>
            </x14:sparkline>
            <x14:sparkline>
              <xm:f>'Sup Table 3'!N36:T36</xm:f>
              <xm:sqref>U36</xm:sqref>
            </x14:sparkline>
            <x14:sparkline>
              <xm:f>'Sup Table 3'!N37:T37</xm:f>
              <xm:sqref>U37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2F03-EC40-4993-9AB4-057EFEB2C379}">
  <dimension ref="A1:AQ75"/>
  <sheetViews>
    <sheetView zoomScaleNormal="100" workbookViewId="0">
      <pane xSplit="1" topLeftCell="B1" activePane="topRight" state="frozen"/>
      <selection activeCell="A3" sqref="A3"/>
      <selection pane="topRight"/>
    </sheetView>
  </sheetViews>
  <sheetFormatPr defaultRowHeight="14.5" x14ac:dyDescent="0.35"/>
  <cols>
    <col min="1" max="1" width="27.81640625" customWidth="1"/>
    <col min="2" max="2" width="18.81640625" bestFit="1" customWidth="1"/>
    <col min="3" max="3" width="29.26953125" customWidth="1"/>
    <col min="4" max="4" width="18.453125" customWidth="1"/>
    <col min="5" max="5" width="25.26953125" customWidth="1"/>
    <col min="6" max="6" width="26.26953125" customWidth="1"/>
    <col min="7" max="7" width="27.7265625" customWidth="1"/>
    <col min="8" max="8" width="31.81640625" customWidth="1"/>
    <col min="9" max="9" width="33.1796875" customWidth="1"/>
    <col min="10" max="10" width="36.1796875" customWidth="1"/>
    <col min="11" max="12" width="37.54296875" customWidth="1"/>
    <col min="13" max="14" width="52.81640625" customWidth="1"/>
    <col min="15" max="15" width="42.54296875" customWidth="1"/>
    <col min="16" max="16" width="35.453125" customWidth="1"/>
    <col min="17" max="18" width="35.54296875" customWidth="1"/>
    <col min="19" max="19" width="43.81640625" customWidth="1"/>
    <col min="20" max="20" width="41.1796875" customWidth="1"/>
    <col min="21" max="21" width="8" bestFit="1" customWidth="1"/>
    <col min="22" max="22" width="8.26953125" bestFit="1" customWidth="1"/>
    <col min="23" max="23" width="8.453125" bestFit="1" customWidth="1"/>
    <col min="24" max="24" width="8.7265625" bestFit="1" customWidth="1"/>
    <col min="25" max="25" width="7.453125" bestFit="1" customWidth="1"/>
    <col min="26" max="26" width="9.1796875" bestFit="1" customWidth="1"/>
    <col min="27" max="27" width="23.1796875" bestFit="1" customWidth="1"/>
    <col min="28" max="28" width="36.54296875" customWidth="1"/>
    <col min="29" max="29" width="25.81640625" customWidth="1"/>
    <col min="30" max="30" width="32.81640625" customWidth="1"/>
    <col min="31" max="31" width="29.81640625" customWidth="1"/>
    <col min="32" max="32" width="19.1796875" customWidth="1"/>
    <col min="33" max="33" width="19.81640625" customWidth="1"/>
    <col min="34" max="34" width="21.7265625" customWidth="1"/>
    <col min="35" max="35" width="38" customWidth="1"/>
    <col min="36" max="36" width="28.81640625" customWidth="1"/>
    <col min="37" max="37" width="21.1796875" customWidth="1"/>
    <col min="38" max="38" width="21" customWidth="1"/>
    <col min="40" max="40" width="10.81640625" customWidth="1"/>
    <col min="41" max="41" width="11.7265625" customWidth="1"/>
    <col min="43" max="43" width="12.1796875" customWidth="1"/>
  </cols>
  <sheetData>
    <row r="1" spans="1:43" ht="15" thickBot="1" x14ac:dyDescent="0.4">
      <c r="A1" s="7" t="s">
        <v>12</v>
      </c>
      <c r="K1" s="98"/>
    </row>
    <row r="2" spans="1:43" x14ac:dyDescent="0.35">
      <c r="A2" s="48"/>
      <c r="B2" s="49"/>
      <c r="C2" s="121" t="s">
        <v>55</v>
      </c>
      <c r="D2" s="121"/>
      <c r="E2" s="121"/>
      <c r="F2" s="121"/>
      <c r="G2" s="121"/>
      <c r="H2" s="121"/>
      <c r="I2" s="121"/>
      <c r="J2" s="121"/>
      <c r="K2" s="132"/>
      <c r="L2" s="92"/>
      <c r="M2" s="49"/>
      <c r="N2" s="49"/>
      <c r="O2" s="49"/>
      <c r="P2" s="49"/>
      <c r="Q2" s="49"/>
      <c r="R2" s="49"/>
      <c r="S2" s="49"/>
      <c r="T2" s="49"/>
      <c r="U2" s="126" t="s">
        <v>56</v>
      </c>
      <c r="V2" s="126"/>
      <c r="W2" s="126"/>
      <c r="X2" s="126"/>
      <c r="Y2" s="49"/>
      <c r="Z2" s="49"/>
      <c r="AA2" s="65"/>
      <c r="AB2" s="120" t="s">
        <v>57</v>
      </c>
      <c r="AC2" s="121"/>
      <c r="AD2" s="121"/>
      <c r="AE2" s="121"/>
      <c r="AF2" s="121"/>
      <c r="AG2" s="122"/>
      <c r="AH2" s="120" t="s">
        <v>58</v>
      </c>
      <c r="AI2" s="121"/>
      <c r="AJ2" s="121"/>
      <c r="AK2" s="121"/>
      <c r="AL2" s="123"/>
    </row>
    <row r="3" spans="1:43" s="50" customFormat="1" ht="58" x14ac:dyDescent="0.35">
      <c r="A3" s="54" t="s">
        <v>14</v>
      </c>
      <c r="B3" s="80" t="s">
        <v>15</v>
      </c>
      <c r="C3" s="80" t="s">
        <v>59</v>
      </c>
      <c r="D3" s="80" t="s">
        <v>60</v>
      </c>
      <c r="E3" s="80" t="s">
        <v>61</v>
      </c>
      <c r="F3" s="80" t="s">
        <v>62</v>
      </c>
      <c r="G3" s="80" t="s">
        <v>63</v>
      </c>
      <c r="H3" s="80" t="s">
        <v>64</v>
      </c>
      <c r="I3" s="80" t="s">
        <v>99</v>
      </c>
      <c r="J3" s="80" t="s">
        <v>65</v>
      </c>
      <c r="K3" s="99" t="s">
        <v>66</v>
      </c>
      <c r="L3" s="93" t="s">
        <v>100</v>
      </c>
      <c r="M3" s="96" t="s">
        <v>90</v>
      </c>
      <c r="N3" s="96" t="s">
        <v>101</v>
      </c>
      <c r="O3" s="80" t="s">
        <v>67</v>
      </c>
      <c r="P3" s="80" t="s">
        <v>68</v>
      </c>
      <c r="Q3" s="80" t="s">
        <v>69</v>
      </c>
      <c r="R3" s="80" t="s">
        <v>70</v>
      </c>
      <c r="S3" s="80" t="s">
        <v>71</v>
      </c>
      <c r="T3" s="80" t="s">
        <v>72</v>
      </c>
      <c r="U3" s="86" t="s">
        <v>17</v>
      </c>
      <c r="V3" s="86" t="s">
        <v>18</v>
      </c>
      <c r="W3" s="86" t="s">
        <v>19</v>
      </c>
      <c r="X3" s="86" t="s">
        <v>20</v>
      </c>
      <c r="Y3" s="80" t="s">
        <v>73</v>
      </c>
      <c r="Z3" s="80" t="s">
        <v>74</v>
      </c>
      <c r="AA3" s="63" t="s">
        <v>75</v>
      </c>
      <c r="AB3" s="80" t="s">
        <v>95</v>
      </c>
      <c r="AC3" s="80" t="s">
        <v>94</v>
      </c>
      <c r="AD3" s="80" t="s">
        <v>93</v>
      </c>
      <c r="AE3" s="80" t="s">
        <v>76</v>
      </c>
      <c r="AF3" s="80" t="s">
        <v>87</v>
      </c>
      <c r="AG3" s="63" t="s">
        <v>88</v>
      </c>
      <c r="AH3" s="80" t="s">
        <v>96</v>
      </c>
      <c r="AI3" s="80" t="s">
        <v>77</v>
      </c>
      <c r="AJ3" s="80" t="s">
        <v>78</v>
      </c>
      <c r="AK3" s="80" t="s">
        <v>87</v>
      </c>
      <c r="AL3" s="55" t="s">
        <v>88</v>
      </c>
      <c r="AN3" s="67" t="s">
        <v>79</v>
      </c>
      <c r="AO3" s="67" t="s">
        <v>80</v>
      </c>
      <c r="AQ3" s="69" t="s">
        <v>81</v>
      </c>
    </row>
    <row r="4" spans="1:43" ht="14.5" customHeight="1" x14ac:dyDescent="0.35">
      <c r="A4" s="131" t="s">
        <v>21</v>
      </c>
      <c r="B4" s="51" t="s">
        <v>22</v>
      </c>
      <c r="C4" s="13">
        <v>0.33927059471875182</v>
      </c>
      <c r="D4" s="13">
        <v>0.1013135772896732</v>
      </c>
      <c r="E4" s="13">
        <v>0.12833053123358609</v>
      </c>
      <c r="F4" s="13">
        <v>0.1096264861954926</v>
      </c>
      <c r="G4" s="13">
        <v>0.2379570174290786</v>
      </c>
      <c r="H4" s="13">
        <v>0.1013135772896732</v>
      </c>
      <c r="I4" s="13">
        <v>9.7676679643377257E-2</v>
      </c>
      <c r="J4" s="13">
        <v>7.3777066539146646E-2</v>
      </c>
      <c r="K4" s="84">
        <v>6.6503271246554724E-2</v>
      </c>
      <c r="L4" s="97">
        <f>(G4-I4)/C4</f>
        <v>0.41347626339969368</v>
      </c>
      <c r="M4" s="53">
        <v>3.4500000000000003E-2</v>
      </c>
      <c r="N4" s="53">
        <v>3.8999999999999998E-3</v>
      </c>
      <c r="O4" s="13">
        <v>3.3656157425733989E-2</v>
      </c>
      <c r="P4" s="13">
        <v>0.1045759081230716</v>
      </c>
      <c r="Q4" s="13">
        <v>0.11168711650657655</v>
      </c>
      <c r="R4" s="13">
        <v>2.5616759862267095E-3</v>
      </c>
      <c r="S4" s="13">
        <v>2.6674259965153249E-3</v>
      </c>
      <c r="T4" s="13">
        <v>3.513007282821954E-2</v>
      </c>
      <c r="U4" s="87">
        <v>0.7</v>
      </c>
      <c r="V4" s="87">
        <v>0.2</v>
      </c>
      <c r="W4" s="87">
        <v>0.05</v>
      </c>
      <c r="X4" s="87">
        <v>0.05</v>
      </c>
      <c r="Y4" s="71">
        <f>(0.6*$AN$4*$AQ$4)+(1-$AN$4) + (1 - $AQ$4)</f>
        <v>0.6</v>
      </c>
      <c r="Z4" s="71">
        <f>(0.6*$AO$4)+(1-$AO$4)</f>
        <v>0.6</v>
      </c>
      <c r="AA4" s="66">
        <f t="shared" ref="AA4:AA67" si="0">(U4*1)+(V4*Y4)+(W4*Z4)+(X4*Y4*Z4)</f>
        <v>0.86799999999999999</v>
      </c>
      <c r="AB4" s="13">
        <f>J4</f>
        <v>7.3777066539146646E-2</v>
      </c>
      <c r="AC4" s="13">
        <v>2.5616759862267095E-3</v>
      </c>
      <c r="AD4" s="13">
        <v>2.6674259965153249E-3</v>
      </c>
      <c r="AE4" s="13">
        <f t="shared" ref="AE4:AE14" si="1">AD4*AA4</f>
        <v>2.3153257649753019E-3</v>
      </c>
      <c r="AF4" s="13">
        <f>AD4-AE4</f>
        <v>3.5210023154002299E-4</v>
      </c>
      <c r="AG4" s="64">
        <f>AF4/AD4</f>
        <v>0.13200000000000003</v>
      </c>
      <c r="AH4" s="13">
        <v>0.1045759081230716</v>
      </c>
      <c r="AI4" s="13">
        <f t="shared" ref="AI4:AI14" si="2">Q4</f>
        <v>0.11168711650657655</v>
      </c>
      <c r="AJ4" s="13">
        <f t="shared" ref="AJ4:AJ14" si="3">AI4*AA4</f>
        <v>9.6944417127708446E-2</v>
      </c>
      <c r="AK4" s="13">
        <f>AI4-AJ4</f>
        <v>1.4742699378868102E-2</v>
      </c>
      <c r="AL4" s="64">
        <f>AK4/AI4</f>
        <v>0.13199999999999998</v>
      </c>
      <c r="AN4" s="68">
        <v>1</v>
      </c>
      <c r="AO4" s="68">
        <v>1</v>
      </c>
      <c r="AQ4" s="70">
        <v>1</v>
      </c>
    </row>
    <row r="5" spans="1:43" ht="14.5" customHeight="1" x14ac:dyDescent="0.35">
      <c r="A5" s="131"/>
      <c r="B5" t="s">
        <v>23</v>
      </c>
      <c r="C5" s="13">
        <v>2.112537391806629</v>
      </c>
      <c r="D5" s="13">
        <v>0.71119286696278938</v>
      </c>
      <c r="E5" s="13">
        <v>0.84164836326957326</v>
      </c>
      <c r="F5" s="13">
        <v>0.55969616157426627</v>
      </c>
      <c r="G5" s="13">
        <v>1.4770928775381009</v>
      </c>
      <c r="H5" s="13">
        <v>0.63544451426852788</v>
      </c>
      <c r="I5" s="13">
        <v>0.67331869061565863</v>
      </c>
      <c r="J5" s="13">
        <v>0.46711484161461309</v>
      </c>
      <c r="K5" s="84">
        <v>0.33665934530782932</v>
      </c>
      <c r="L5" s="94">
        <f t="shared" ref="L5:L15" si="4">(G5-I5)/C5</f>
        <v>0.38047808764940227</v>
      </c>
      <c r="M5" s="52">
        <v>4.9200000000000001E-2</v>
      </c>
      <c r="N5" s="52">
        <v>7.4999999999999997E-3</v>
      </c>
      <c r="O5" s="13">
        <v>0.239900052994695</v>
      </c>
      <c r="P5" s="13">
        <v>0.7667345718259253</v>
      </c>
      <c r="Q5" s="13">
        <v>0.37598716092741769</v>
      </c>
      <c r="R5" s="13">
        <v>2.3957082462739931E-2</v>
      </c>
      <c r="S5" s="13">
        <v>2.588862876872404E-2</v>
      </c>
      <c r="T5" s="13">
        <v>7.7632056402894703E-3</v>
      </c>
      <c r="U5" s="87">
        <v>0.7</v>
      </c>
      <c r="V5" s="87">
        <v>0.2</v>
      </c>
      <c r="W5" s="87">
        <v>0.05</v>
      </c>
      <c r="X5" s="87">
        <v>0.05</v>
      </c>
      <c r="Y5" s="71">
        <f t="shared" ref="Y5:Y68" si="5">(0.6*$AN$4*$AQ$4)+(1-$AN$4) + (1 - $AQ$4)</f>
        <v>0.6</v>
      </c>
      <c r="Z5" s="71">
        <f t="shared" ref="Z5:Z68" si="6">(0.6*$AO$4)+(1-$AO$4)</f>
        <v>0.6</v>
      </c>
      <c r="AA5" s="66">
        <f t="shared" si="0"/>
        <v>0.86799999999999999</v>
      </c>
      <c r="AB5" s="13">
        <f t="shared" ref="AB5:AB14" si="7">J5</f>
        <v>0.46711484161461309</v>
      </c>
      <c r="AC5" s="13">
        <v>2.3957082462739931E-2</v>
      </c>
      <c r="AD5" s="13">
        <v>2.588862876872404E-2</v>
      </c>
      <c r="AE5" s="13">
        <f t="shared" si="1"/>
        <v>2.2471329771252466E-2</v>
      </c>
      <c r="AF5" s="13">
        <f t="shared" ref="AF5:AF68" si="8">AD5-AE5</f>
        <v>3.4172989974715733E-3</v>
      </c>
      <c r="AG5" s="64">
        <f t="shared" ref="AG5:AG14" si="9">AF5/AD5</f>
        <v>0.13200000000000001</v>
      </c>
      <c r="AH5" s="13">
        <v>0.7667345718259253</v>
      </c>
      <c r="AI5" s="13">
        <f t="shared" si="2"/>
        <v>0.37598716092741769</v>
      </c>
      <c r="AJ5" s="13">
        <f t="shared" si="3"/>
        <v>0.32635685568499856</v>
      </c>
      <c r="AK5" s="13">
        <f t="shared" ref="AK5:AK68" si="10">AI5-AJ5</f>
        <v>4.9630305242419126E-2</v>
      </c>
      <c r="AL5" s="64">
        <f t="shared" ref="AL5:AL14" si="11">AK5/AI5</f>
        <v>0.13199999999999998</v>
      </c>
    </row>
    <row r="6" spans="1:43" ht="14.5" customHeight="1" x14ac:dyDescent="0.35">
      <c r="A6" s="131"/>
      <c r="B6" t="s">
        <v>24</v>
      </c>
      <c r="C6" s="13">
        <v>3.5352289137901858</v>
      </c>
      <c r="D6" s="13">
        <v>1.408067746280649</v>
      </c>
      <c r="E6" s="13">
        <v>1.276296700505722</v>
      </c>
      <c r="F6" s="13">
        <v>0.8508644670038148</v>
      </c>
      <c r="G6" s="13">
        <v>2.616596480387837</v>
      </c>
      <c r="H6" s="13">
        <v>0.91863243340234868</v>
      </c>
      <c r="I6" s="13">
        <v>1.3478295539263969</v>
      </c>
      <c r="J6" s="13">
        <v>0.76427206549457705</v>
      </c>
      <c r="K6" s="84">
        <v>0.50449486096686358</v>
      </c>
      <c r="L6" s="94">
        <f t="shared" si="4"/>
        <v>0.35889243876464311</v>
      </c>
      <c r="M6" s="52">
        <v>6.1899999999999997E-2</v>
      </c>
      <c r="N6" s="52">
        <v>9.7999999999999997E-3</v>
      </c>
      <c r="O6" s="13">
        <v>0.28421310575950898</v>
      </c>
      <c r="P6" s="13">
        <v>1.2616660016764929</v>
      </c>
      <c r="Q6" s="13">
        <v>0.82570231808005179</v>
      </c>
      <c r="R6" s="13">
        <v>3.7523141206701097E-2</v>
      </c>
      <c r="S6" s="13">
        <v>4.1285632191294427E-2</v>
      </c>
      <c r="T6" s="13">
        <v>2.7016145406427602E-2</v>
      </c>
      <c r="U6" s="87">
        <v>0.6</v>
      </c>
      <c r="V6" s="87">
        <v>0.3</v>
      </c>
      <c r="W6" s="87">
        <v>0.1</v>
      </c>
      <c r="X6" s="87">
        <v>0.1</v>
      </c>
      <c r="Y6" s="71">
        <f t="shared" si="5"/>
        <v>0.6</v>
      </c>
      <c r="Z6" s="71">
        <f t="shared" si="6"/>
        <v>0.6</v>
      </c>
      <c r="AA6" s="66">
        <f t="shared" si="0"/>
        <v>0.87600000000000011</v>
      </c>
      <c r="AB6" s="13">
        <f t="shared" si="7"/>
        <v>0.76427206549457705</v>
      </c>
      <c r="AC6" s="13">
        <v>3.7523141206701097E-2</v>
      </c>
      <c r="AD6" s="13">
        <v>4.1285632191294427E-2</v>
      </c>
      <c r="AE6" s="13">
        <f t="shared" si="1"/>
        <v>3.6166213799573924E-2</v>
      </c>
      <c r="AF6" s="13">
        <f t="shared" si="8"/>
        <v>5.1194183917205038E-3</v>
      </c>
      <c r="AG6" s="64">
        <f t="shared" si="9"/>
        <v>0.12399999999999987</v>
      </c>
      <c r="AH6" s="13">
        <v>1.2616660016764929</v>
      </c>
      <c r="AI6" s="13">
        <f t="shared" si="2"/>
        <v>0.82570231808005179</v>
      </c>
      <c r="AJ6" s="13">
        <f t="shared" si="3"/>
        <v>0.72331523063812542</v>
      </c>
      <c r="AK6" s="13">
        <f t="shared" si="10"/>
        <v>0.10238708744192637</v>
      </c>
      <c r="AL6" s="64">
        <f t="shared" si="11"/>
        <v>0.12399999999999994</v>
      </c>
    </row>
    <row r="7" spans="1:43" ht="14.5" customHeight="1" x14ac:dyDescent="0.35">
      <c r="A7" s="131"/>
      <c r="B7" t="s">
        <v>25</v>
      </c>
      <c r="C7" s="13">
        <v>5.8426274388332553</v>
      </c>
      <c r="D7" s="13">
        <v>2.43872162349889</v>
      </c>
      <c r="E7" s="13">
        <v>2.0952397046962292</v>
      </c>
      <c r="F7" s="13">
        <v>1.308666110638137</v>
      </c>
      <c r="G7" s="13">
        <v>4.3347418152895756</v>
      </c>
      <c r="H7" s="13">
        <v>1.5078856235436799</v>
      </c>
      <c r="I7" s="13">
        <v>2.3150681327299321</v>
      </c>
      <c r="J7" s="13">
        <v>1.1884474390572051</v>
      </c>
      <c r="K7" s="84">
        <v>0.83122624350243846</v>
      </c>
      <c r="L7" s="94">
        <f t="shared" si="4"/>
        <v>0.34567901234567894</v>
      </c>
      <c r="M7" s="52">
        <v>6.9000000000000006E-2</v>
      </c>
      <c r="N7" s="52">
        <v>1.1900000000000001E-2</v>
      </c>
      <c r="O7" s="13">
        <v>0.59525430340365104</v>
      </c>
      <c r="P7" s="13">
        <v>2.0755241500579542</v>
      </c>
      <c r="Q7" s="13">
        <v>1.6565562264355289</v>
      </c>
      <c r="R7" s="13">
        <v>6.8984851910781256E-2</v>
      </c>
      <c r="S7" s="13">
        <v>7.7329359444824636E-2</v>
      </c>
      <c r="T7" s="13">
        <v>9.5942477060990503E-2</v>
      </c>
      <c r="U7" s="87">
        <v>0.6</v>
      </c>
      <c r="V7" s="87">
        <v>0.3</v>
      </c>
      <c r="W7" s="87">
        <v>0.1</v>
      </c>
      <c r="X7" s="87">
        <v>0.1</v>
      </c>
      <c r="Y7" s="71">
        <f t="shared" si="5"/>
        <v>0.6</v>
      </c>
      <c r="Z7" s="71">
        <f t="shared" si="6"/>
        <v>0.6</v>
      </c>
      <c r="AA7" s="66">
        <f t="shared" si="0"/>
        <v>0.87600000000000011</v>
      </c>
      <c r="AB7" s="13">
        <f t="shared" si="7"/>
        <v>1.1884474390572051</v>
      </c>
      <c r="AC7" s="13">
        <v>6.8984851910781256E-2</v>
      </c>
      <c r="AD7" s="13">
        <v>7.7329359444824636E-2</v>
      </c>
      <c r="AE7" s="13">
        <f t="shared" si="1"/>
        <v>6.7740518873666389E-2</v>
      </c>
      <c r="AF7" s="13">
        <f t="shared" si="8"/>
        <v>9.588840571158247E-3</v>
      </c>
      <c r="AG7" s="64">
        <f t="shared" si="9"/>
        <v>0.1239999999999999</v>
      </c>
      <c r="AH7" s="13">
        <v>2.0755241500579542</v>
      </c>
      <c r="AI7" s="13">
        <f t="shared" si="2"/>
        <v>1.6565562264355289</v>
      </c>
      <c r="AJ7" s="13">
        <f t="shared" si="3"/>
        <v>1.4511432543575236</v>
      </c>
      <c r="AK7" s="13">
        <f t="shared" si="10"/>
        <v>0.20541297207800535</v>
      </c>
      <c r="AL7" s="64">
        <f t="shared" si="11"/>
        <v>0.12399999999999986</v>
      </c>
    </row>
    <row r="8" spans="1:43" ht="14.5" customHeight="1" x14ac:dyDescent="0.35">
      <c r="A8" s="131"/>
      <c r="B8" t="s">
        <v>26</v>
      </c>
      <c r="C8" s="13">
        <v>8.7806153725718907</v>
      </c>
      <c r="D8" s="13">
        <v>4.139523660822034</v>
      </c>
      <c r="E8" s="13">
        <v>2.8856035335024761</v>
      </c>
      <c r="F8" s="13">
        <v>1.755488178247381</v>
      </c>
      <c r="G8" s="13">
        <v>6.5362570687366324</v>
      </c>
      <c r="H8" s="13">
        <v>2.2443583038352588</v>
      </c>
      <c r="I8" s="13">
        <v>3.9617527060628062</v>
      </c>
      <c r="J8" s="13">
        <v>1.552321372808263</v>
      </c>
      <c r="K8" s="84">
        <v>1.0221829898655641</v>
      </c>
      <c r="L8" s="94">
        <f t="shared" si="4"/>
        <v>0.29320318148951552</v>
      </c>
      <c r="M8" s="52">
        <v>0.08</v>
      </c>
      <c r="N8" s="52">
        <v>1.3100000000000001E-2</v>
      </c>
      <c r="O8" s="13">
        <v>0.88228789521458095</v>
      </c>
      <c r="P8" s="13">
        <v>3.279727872710509</v>
      </c>
      <c r="Q8" s="13">
        <v>2.8250447231112101</v>
      </c>
      <c r="R8" s="13">
        <v>9.871472532839827E-2</v>
      </c>
      <c r="S8" s="13">
        <v>0.1078802991663743</v>
      </c>
      <c r="T8" s="13">
        <v>0.19577000283902199</v>
      </c>
      <c r="U8" s="87">
        <v>0.5</v>
      </c>
      <c r="V8" s="87">
        <v>0.2</v>
      </c>
      <c r="W8" s="87">
        <v>0.15</v>
      </c>
      <c r="X8" s="87">
        <v>0.15</v>
      </c>
      <c r="Y8" s="71">
        <f t="shared" si="5"/>
        <v>0.6</v>
      </c>
      <c r="Z8" s="71">
        <f t="shared" si="6"/>
        <v>0.6</v>
      </c>
      <c r="AA8" s="66">
        <f t="shared" si="0"/>
        <v>0.76400000000000001</v>
      </c>
      <c r="AB8" s="13">
        <f t="shared" si="7"/>
        <v>1.552321372808263</v>
      </c>
      <c r="AC8" s="13">
        <v>9.871472532839827E-2</v>
      </c>
      <c r="AD8" s="13">
        <v>0.1078802991663743</v>
      </c>
      <c r="AE8" s="13">
        <f t="shared" si="1"/>
        <v>8.2420548563109972E-2</v>
      </c>
      <c r="AF8" s="13">
        <f t="shared" si="8"/>
        <v>2.5459750603264331E-2</v>
      </c>
      <c r="AG8" s="64">
        <f t="shared" si="9"/>
        <v>0.23599999999999996</v>
      </c>
      <c r="AH8" s="13">
        <v>3.279727872710509</v>
      </c>
      <c r="AI8" s="13">
        <f t="shared" si="2"/>
        <v>2.8250447231112101</v>
      </c>
      <c r="AJ8" s="13">
        <f t="shared" si="3"/>
        <v>2.1583341684569648</v>
      </c>
      <c r="AK8" s="13">
        <f t="shared" si="10"/>
        <v>0.66671055465424534</v>
      </c>
      <c r="AL8" s="64">
        <f t="shared" si="11"/>
        <v>0.2359999999999999</v>
      </c>
    </row>
    <row r="9" spans="1:43" ht="14.5" customHeight="1" x14ac:dyDescent="0.35">
      <c r="A9" s="131"/>
      <c r="B9" t="s">
        <v>27</v>
      </c>
      <c r="C9" s="13">
        <v>12.36595332148995</v>
      </c>
      <c r="D9" s="13">
        <v>5.9785807380757214</v>
      </c>
      <c r="E9" s="13">
        <v>3.975500695917018</v>
      </c>
      <c r="F9" s="13">
        <v>2.411871887497214</v>
      </c>
      <c r="G9" s="13">
        <v>9.7428723139011737</v>
      </c>
      <c r="H9" s="13">
        <v>2.623081007588778</v>
      </c>
      <c r="I9" s="13">
        <v>5.7775914141176203</v>
      </c>
      <c r="J9" s="13">
        <v>2.4391246771864479</v>
      </c>
      <c r="K9" s="84">
        <v>1.526156222597107</v>
      </c>
      <c r="L9" s="94">
        <f t="shared" si="4"/>
        <v>0.32066115702479331</v>
      </c>
      <c r="M9" s="52">
        <v>8.5599999999999996E-2</v>
      </c>
      <c r="N9" s="52">
        <v>1.32E-2</v>
      </c>
      <c r="O9" s="13">
        <v>1.2156169751746699</v>
      </c>
      <c r="P9" s="13">
        <v>4.621899092367296</v>
      </c>
      <c r="Q9" s="13">
        <v>3.973850474712104</v>
      </c>
      <c r="R9" s="13">
        <v>0.13537194789186779</v>
      </c>
      <c r="S9" s="13">
        <v>0.15514155325130641</v>
      </c>
      <c r="T9" s="13">
        <v>0.36010378348490102</v>
      </c>
      <c r="U9" s="87">
        <v>0.4</v>
      </c>
      <c r="V9" s="87">
        <v>0.2</v>
      </c>
      <c r="W9" s="87">
        <v>0.2</v>
      </c>
      <c r="X9" s="87">
        <v>0.2</v>
      </c>
      <c r="Y9" s="71">
        <f t="shared" si="5"/>
        <v>0.6</v>
      </c>
      <c r="Z9" s="71">
        <f t="shared" si="6"/>
        <v>0.6</v>
      </c>
      <c r="AA9" s="66">
        <f t="shared" si="0"/>
        <v>0.71199999999999997</v>
      </c>
      <c r="AB9" s="13">
        <f t="shared" si="7"/>
        <v>2.4391246771864479</v>
      </c>
      <c r="AC9" s="13">
        <v>0.13537194789186779</v>
      </c>
      <c r="AD9" s="13">
        <v>0.15514155325130641</v>
      </c>
      <c r="AE9" s="13">
        <f t="shared" si="1"/>
        <v>0.11046078591493015</v>
      </c>
      <c r="AF9" s="13">
        <f t="shared" si="8"/>
        <v>4.4680767336376256E-2</v>
      </c>
      <c r="AG9" s="64">
        <f t="shared" si="9"/>
        <v>0.28800000000000009</v>
      </c>
      <c r="AH9" s="13">
        <v>4.621899092367296</v>
      </c>
      <c r="AI9" s="13">
        <f t="shared" si="2"/>
        <v>3.973850474712104</v>
      </c>
      <c r="AJ9" s="13">
        <f t="shared" si="3"/>
        <v>2.829381537995018</v>
      </c>
      <c r="AK9" s="13">
        <f t="shared" si="10"/>
        <v>1.1444689367170859</v>
      </c>
      <c r="AL9" s="64">
        <f t="shared" si="11"/>
        <v>0.28799999999999998</v>
      </c>
    </row>
    <row r="10" spans="1:43" ht="14.5" customHeight="1" x14ac:dyDescent="0.35">
      <c r="A10" s="131"/>
      <c r="B10" t="s">
        <v>28</v>
      </c>
      <c r="C10" s="13">
        <v>17.566582540017279</v>
      </c>
      <c r="D10" s="13">
        <v>8.4062158300060208</v>
      </c>
      <c r="E10" s="13">
        <v>5.7094354580501214</v>
      </c>
      <c r="F10" s="13">
        <v>3.4509312519611379</v>
      </c>
      <c r="G10" s="13">
        <v>13.570767406167541</v>
      </c>
      <c r="H10" s="13">
        <v>3.9958151338497379</v>
      </c>
      <c r="I10" s="13">
        <v>8.078495814087514</v>
      </c>
      <c r="J10" s="13">
        <v>3.4193437805473059</v>
      </c>
      <c r="K10" s="84">
        <v>2.0729278115327201</v>
      </c>
      <c r="L10" s="94">
        <f t="shared" si="4"/>
        <v>0.31265452910766467</v>
      </c>
      <c r="M10" s="52">
        <v>9.4299999999999995E-2</v>
      </c>
      <c r="N10" s="52">
        <v>1.4500000000000001E-2</v>
      </c>
      <c r="O10" s="13">
        <v>1.8612974105328499</v>
      </c>
      <c r="P10" s="13">
        <v>6.3730580925225748</v>
      </c>
      <c r="Q10" s="13">
        <v>5.2544239838412654</v>
      </c>
      <c r="R10" s="13">
        <v>0.18270883372186</v>
      </c>
      <c r="S10" s="13">
        <v>0.2034720677963282</v>
      </c>
      <c r="T10" s="13">
        <v>0.49347444502724203</v>
      </c>
      <c r="U10" s="87">
        <v>0.3</v>
      </c>
      <c r="V10" s="87">
        <v>0.3</v>
      </c>
      <c r="W10" s="87">
        <v>0.2</v>
      </c>
      <c r="X10" s="87">
        <v>0.2</v>
      </c>
      <c r="Y10" s="71">
        <f t="shared" si="5"/>
        <v>0.6</v>
      </c>
      <c r="Z10" s="71">
        <f t="shared" si="6"/>
        <v>0.6</v>
      </c>
      <c r="AA10" s="66">
        <f t="shared" si="0"/>
        <v>0.67199999999999993</v>
      </c>
      <c r="AB10" s="13">
        <f t="shared" si="7"/>
        <v>3.4193437805473059</v>
      </c>
      <c r="AC10" s="13">
        <v>0.18270883372186</v>
      </c>
      <c r="AD10" s="13">
        <v>0.2034720677963282</v>
      </c>
      <c r="AE10" s="13">
        <f t="shared" si="1"/>
        <v>0.13673322955913253</v>
      </c>
      <c r="AF10" s="13">
        <f t="shared" si="8"/>
        <v>6.6738838237195675E-2</v>
      </c>
      <c r="AG10" s="64">
        <f t="shared" si="9"/>
        <v>0.32800000000000012</v>
      </c>
      <c r="AH10" s="13">
        <v>6.3730580925225748</v>
      </c>
      <c r="AI10" s="13">
        <f t="shared" si="2"/>
        <v>5.2544239838412654</v>
      </c>
      <c r="AJ10" s="13">
        <f t="shared" si="3"/>
        <v>3.5309729171413302</v>
      </c>
      <c r="AK10" s="13">
        <f t="shared" si="10"/>
        <v>1.7234510666999352</v>
      </c>
      <c r="AL10" s="64">
        <f t="shared" si="11"/>
        <v>0.32800000000000001</v>
      </c>
    </row>
    <row r="11" spans="1:43" ht="14.5" customHeight="1" x14ac:dyDescent="0.35">
      <c r="A11" s="131"/>
      <c r="B11" t="s">
        <v>29</v>
      </c>
      <c r="C11" s="13">
        <v>23.581151918477911</v>
      </c>
      <c r="D11" s="13">
        <v>11.069227854613191</v>
      </c>
      <c r="E11" s="13">
        <v>7.916859625145424</v>
      </c>
      <c r="F11" s="13">
        <v>4.5950644387192963</v>
      </c>
      <c r="G11" s="13">
        <v>18.903941076384861</v>
      </c>
      <c r="H11" s="13">
        <v>4.6772108420930492</v>
      </c>
      <c r="I11" s="13">
        <v>10.694434889220441</v>
      </c>
      <c r="J11" s="13">
        <v>5.2060283138115828</v>
      </c>
      <c r="K11" s="84">
        <v>3.003477873352836</v>
      </c>
      <c r="L11" s="94">
        <f t="shared" si="4"/>
        <v>0.34813847158719791</v>
      </c>
      <c r="M11" s="52">
        <v>0.10390000000000001</v>
      </c>
      <c r="N11" s="52">
        <v>1.4200000000000001E-2</v>
      </c>
      <c r="O11" s="13">
        <v>2.7617658898479398</v>
      </c>
      <c r="P11" s="13">
        <v>8.7308039280318113</v>
      </c>
      <c r="Q11" s="13">
        <v>7.0963291311308723</v>
      </c>
      <c r="R11" s="13">
        <v>0.22975708000410819</v>
      </c>
      <c r="S11" s="13">
        <v>0.26445051642641071</v>
      </c>
      <c r="T11" s="13">
        <v>0.688356526116228</v>
      </c>
      <c r="U11" s="87">
        <v>0.15</v>
      </c>
      <c r="V11" s="87">
        <v>0.25</v>
      </c>
      <c r="W11" s="87">
        <v>0.4</v>
      </c>
      <c r="X11" s="87">
        <v>0.2</v>
      </c>
      <c r="Y11" s="71">
        <f t="shared" si="5"/>
        <v>0.6</v>
      </c>
      <c r="Z11" s="71">
        <f t="shared" si="6"/>
        <v>0.6</v>
      </c>
      <c r="AA11" s="66">
        <f t="shared" si="0"/>
        <v>0.61199999999999999</v>
      </c>
      <c r="AB11" s="13">
        <f t="shared" si="7"/>
        <v>5.2060283138115828</v>
      </c>
      <c r="AC11" s="13">
        <v>0.22975708000410819</v>
      </c>
      <c r="AD11" s="13">
        <v>0.26445051642641071</v>
      </c>
      <c r="AE11" s="13">
        <f t="shared" si="1"/>
        <v>0.16184371605296335</v>
      </c>
      <c r="AF11" s="13">
        <f t="shared" si="8"/>
        <v>0.10260680037344735</v>
      </c>
      <c r="AG11" s="64">
        <f t="shared" si="9"/>
        <v>0.38800000000000001</v>
      </c>
      <c r="AH11" s="13">
        <v>8.7308039280318113</v>
      </c>
      <c r="AI11" s="13">
        <f t="shared" si="2"/>
        <v>7.0963291311308723</v>
      </c>
      <c r="AJ11" s="13">
        <f t="shared" si="3"/>
        <v>4.3429534282520939</v>
      </c>
      <c r="AK11" s="13">
        <f t="shared" si="10"/>
        <v>2.7533757028787784</v>
      </c>
      <c r="AL11" s="64">
        <f t="shared" si="11"/>
        <v>0.38800000000000001</v>
      </c>
    </row>
    <row r="12" spans="1:43" ht="14.5" customHeight="1" x14ac:dyDescent="0.35">
      <c r="A12" s="131"/>
      <c r="B12" t="s">
        <v>30</v>
      </c>
      <c r="C12" s="13">
        <v>29.02628110373562</v>
      </c>
      <c r="D12" s="13">
        <v>12.489513765767461</v>
      </c>
      <c r="E12" s="13">
        <v>10.965319550276879</v>
      </c>
      <c r="F12" s="13">
        <v>5.5714477876912882</v>
      </c>
      <c r="G12" s="13">
        <v>23.82478336834787</v>
      </c>
      <c r="H12" s="13">
        <v>5.2014977353877496</v>
      </c>
      <c r="I12" s="13">
        <v>12.04557370300321</v>
      </c>
      <c r="J12" s="13">
        <v>7.8651381119732262</v>
      </c>
      <c r="K12" s="84">
        <v>3.9140715533714361</v>
      </c>
      <c r="L12" s="94">
        <f t="shared" si="4"/>
        <v>0.40581187866428747</v>
      </c>
      <c r="M12" s="52">
        <v>0.1164</v>
      </c>
      <c r="N12" s="52">
        <v>1.4500000000000001E-2</v>
      </c>
      <c r="O12" s="13">
        <v>4.61686936568129</v>
      </c>
      <c r="P12" s="13">
        <v>12.440450894712811</v>
      </c>
      <c r="Q12" s="13">
        <v>8.7462519726363421</v>
      </c>
      <c r="R12" s="13">
        <v>0.25053912744166579</v>
      </c>
      <c r="S12" s="13">
        <v>0.30346927470357971</v>
      </c>
      <c r="T12" s="13">
        <v>0.87273704395160301</v>
      </c>
      <c r="U12" s="87">
        <v>0.15</v>
      </c>
      <c r="V12" s="87">
        <v>0.25</v>
      </c>
      <c r="W12" s="87">
        <v>0.4</v>
      </c>
      <c r="X12" s="87">
        <v>0.2</v>
      </c>
      <c r="Y12" s="71">
        <f t="shared" si="5"/>
        <v>0.6</v>
      </c>
      <c r="Z12" s="71">
        <f t="shared" si="6"/>
        <v>0.6</v>
      </c>
      <c r="AA12" s="66">
        <f t="shared" si="0"/>
        <v>0.61199999999999999</v>
      </c>
      <c r="AB12" s="13">
        <f t="shared" si="7"/>
        <v>7.8651381119732262</v>
      </c>
      <c r="AC12" s="13">
        <v>0.25053912744166579</v>
      </c>
      <c r="AD12" s="13">
        <v>0.30346927470357971</v>
      </c>
      <c r="AE12" s="13">
        <f t="shared" si="1"/>
        <v>0.18572319611859078</v>
      </c>
      <c r="AF12" s="13">
        <f t="shared" si="8"/>
        <v>0.11774607858498892</v>
      </c>
      <c r="AG12" s="64">
        <f t="shared" si="9"/>
        <v>0.38800000000000001</v>
      </c>
      <c r="AH12" s="13">
        <v>12.440450894712811</v>
      </c>
      <c r="AI12" s="13">
        <f t="shared" si="2"/>
        <v>8.7462519726363421</v>
      </c>
      <c r="AJ12" s="13">
        <f t="shared" si="3"/>
        <v>5.3527062072534415</v>
      </c>
      <c r="AK12" s="13">
        <f t="shared" si="10"/>
        <v>3.3935457653829006</v>
      </c>
      <c r="AL12" s="64">
        <f t="shared" si="11"/>
        <v>0.38800000000000001</v>
      </c>
    </row>
    <row r="13" spans="1:43" ht="14.5" customHeight="1" x14ac:dyDescent="0.35">
      <c r="A13" s="131"/>
      <c r="B13" t="s">
        <v>31</v>
      </c>
      <c r="C13" s="13">
        <v>32.940898493605793</v>
      </c>
      <c r="D13" s="13">
        <v>12.37811468435009</v>
      </c>
      <c r="E13" s="13">
        <v>13.10185655755371</v>
      </c>
      <c r="F13" s="13">
        <v>7.4609272517019916</v>
      </c>
      <c r="G13" s="13">
        <v>28.311079157670889</v>
      </c>
      <c r="H13" s="13">
        <v>4.6298193359349016</v>
      </c>
      <c r="I13" s="13">
        <v>12.058816799113201</v>
      </c>
      <c r="J13" s="13">
        <v>10.60068978986474</v>
      </c>
      <c r="K13" s="84">
        <v>5.6515725686929494</v>
      </c>
      <c r="L13" s="94">
        <f t="shared" si="4"/>
        <v>0.49337641357027456</v>
      </c>
      <c r="M13" s="52">
        <v>0.13139999999999999</v>
      </c>
      <c r="N13" s="52">
        <v>1.7299999999999999E-2</v>
      </c>
      <c r="O13" s="13">
        <v>6.7124776913159101</v>
      </c>
      <c r="P13" s="13">
        <v>17.4267963413381</v>
      </c>
      <c r="Q13" s="13">
        <v>10.88392481361362</v>
      </c>
      <c r="R13" s="13">
        <v>0.25458008111007979</v>
      </c>
      <c r="S13" s="13">
        <v>0.3150633856086702</v>
      </c>
      <c r="T13" s="13">
        <v>1.2034092313547899</v>
      </c>
      <c r="U13" s="87">
        <v>0.05</v>
      </c>
      <c r="V13" s="87">
        <v>0.15</v>
      </c>
      <c r="W13" s="87">
        <v>0.5</v>
      </c>
      <c r="X13" s="87">
        <v>0.3</v>
      </c>
      <c r="Y13" s="71">
        <f t="shared" si="5"/>
        <v>0.6</v>
      </c>
      <c r="Z13" s="71">
        <f t="shared" si="6"/>
        <v>0.6</v>
      </c>
      <c r="AA13" s="66">
        <f t="shared" si="0"/>
        <v>0.54800000000000004</v>
      </c>
      <c r="AB13" s="13">
        <f t="shared" si="7"/>
        <v>10.60068978986474</v>
      </c>
      <c r="AC13" s="13">
        <v>0.25458008111007979</v>
      </c>
      <c r="AD13" s="13">
        <v>0.3150633856086702</v>
      </c>
      <c r="AE13" s="13">
        <f t="shared" si="1"/>
        <v>0.17265473531355127</v>
      </c>
      <c r="AF13" s="13">
        <f t="shared" si="8"/>
        <v>0.14240865029511893</v>
      </c>
      <c r="AG13" s="64">
        <f t="shared" si="9"/>
        <v>0.45200000000000001</v>
      </c>
      <c r="AH13" s="13">
        <v>17.4267963413381</v>
      </c>
      <c r="AI13" s="13">
        <f t="shared" si="2"/>
        <v>10.88392481361362</v>
      </c>
      <c r="AJ13" s="13">
        <f t="shared" si="3"/>
        <v>5.9643907978602639</v>
      </c>
      <c r="AK13" s="13">
        <f t="shared" si="10"/>
        <v>4.9195340157533556</v>
      </c>
      <c r="AL13" s="64">
        <f t="shared" si="11"/>
        <v>0.45199999999999996</v>
      </c>
    </row>
    <row r="14" spans="1:43" ht="14.5" customHeight="1" x14ac:dyDescent="0.35">
      <c r="A14" s="131"/>
      <c r="B14" t="s">
        <v>32</v>
      </c>
      <c r="C14" s="13">
        <v>30.056648575179459</v>
      </c>
      <c r="D14" s="13">
        <v>9.5799191540143109</v>
      </c>
      <c r="E14" s="13">
        <v>13.493496969110179</v>
      </c>
      <c r="F14" s="13">
        <v>6.9832324520549633</v>
      </c>
      <c r="G14" s="13">
        <v>26.903529008514539</v>
      </c>
      <c r="H14" s="13">
        <v>3.1531195666649232</v>
      </c>
      <c r="I14" s="13">
        <v>9.3295243648968018</v>
      </c>
      <c r="J14" s="13">
        <v>11.67581627773864</v>
      </c>
      <c r="K14" s="84">
        <v>5.8981883658790917</v>
      </c>
      <c r="L14" s="94">
        <f t="shared" si="4"/>
        <v>0.58469608145634078</v>
      </c>
      <c r="M14" s="53">
        <v>0.14680000000000001</v>
      </c>
      <c r="N14" s="53">
        <v>1.72E-2</v>
      </c>
      <c r="O14" s="13">
        <v>9.2300483447504096</v>
      </c>
      <c r="P14" s="13">
        <v>22.984632824326521</v>
      </c>
      <c r="Q14" s="13">
        <v>14.269387152923549</v>
      </c>
      <c r="R14" s="13">
        <v>0.32356493302086098</v>
      </c>
      <c r="S14" s="13">
        <v>0.33734103943068439</v>
      </c>
      <c r="T14" s="13">
        <v>1.4648382232245201</v>
      </c>
      <c r="U14" s="87">
        <v>0.05</v>
      </c>
      <c r="V14" s="87">
        <v>0.15</v>
      </c>
      <c r="W14" s="87">
        <v>0.5</v>
      </c>
      <c r="X14" s="87">
        <v>0.3</v>
      </c>
      <c r="Y14" s="71">
        <f t="shared" si="5"/>
        <v>0.6</v>
      </c>
      <c r="Z14" s="71">
        <f t="shared" si="6"/>
        <v>0.6</v>
      </c>
      <c r="AA14" s="66">
        <f t="shared" si="0"/>
        <v>0.54800000000000004</v>
      </c>
      <c r="AB14" s="13">
        <f t="shared" si="7"/>
        <v>11.67581627773864</v>
      </c>
      <c r="AC14" s="13">
        <v>0.32356493302086098</v>
      </c>
      <c r="AD14" s="13">
        <v>0.33734103943068439</v>
      </c>
      <c r="AE14" s="13">
        <f t="shared" si="1"/>
        <v>0.18486288960801506</v>
      </c>
      <c r="AF14" s="13">
        <f t="shared" si="8"/>
        <v>0.15247814982266933</v>
      </c>
      <c r="AG14" s="64">
        <f t="shared" si="9"/>
        <v>0.45199999999999996</v>
      </c>
      <c r="AH14" s="13">
        <v>22.984632824326521</v>
      </c>
      <c r="AI14" s="13">
        <f t="shared" si="2"/>
        <v>14.269387152923549</v>
      </c>
      <c r="AJ14" s="13">
        <f t="shared" si="3"/>
        <v>7.8196241598021059</v>
      </c>
      <c r="AK14" s="13">
        <f t="shared" si="10"/>
        <v>6.4497629931214435</v>
      </c>
      <c r="AL14" s="64">
        <f t="shared" si="11"/>
        <v>0.45199999999999996</v>
      </c>
    </row>
    <row r="15" spans="1:43" ht="14.5" customHeight="1" thickBot="1" x14ac:dyDescent="0.4">
      <c r="A15" s="72"/>
      <c r="B15" s="73" t="s">
        <v>91</v>
      </c>
      <c r="C15" s="74">
        <v>5.47</v>
      </c>
      <c r="D15" s="74">
        <v>2.27</v>
      </c>
      <c r="E15" s="74">
        <v>1.92</v>
      </c>
      <c r="F15" s="74">
        <v>1.27</v>
      </c>
      <c r="G15" s="74">
        <v>5.7347688308727021</v>
      </c>
      <c r="H15" s="74">
        <v>1.04</v>
      </c>
      <c r="I15" s="74">
        <v>2.9713324194727342</v>
      </c>
      <c r="J15" s="74">
        <v>1.751918992004996</v>
      </c>
      <c r="K15" s="85">
        <v>1.011517419394973</v>
      </c>
      <c r="L15" s="95">
        <f t="shared" si="4"/>
        <v>0.50519861268737987</v>
      </c>
      <c r="M15" s="75">
        <v>7.8100000000000003E-2</v>
      </c>
      <c r="N15" s="75">
        <v>1.14E-2</v>
      </c>
      <c r="O15" s="74">
        <v>5.6913946024133253</v>
      </c>
      <c r="P15" s="74">
        <v>2.1800000000000002</v>
      </c>
      <c r="Q15" s="74"/>
      <c r="R15" s="74">
        <v>1.1299999999999999</v>
      </c>
      <c r="S15" s="74"/>
      <c r="T15" s="74"/>
      <c r="U15" s="88"/>
      <c r="V15" s="88"/>
      <c r="W15" s="88"/>
      <c r="X15" s="88"/>
      <c r="Y15" s="76"/>
      <c r="Z15" s="76"/>
      <c r="AA15" s="77"/>
      <c r="AB15" s="74"/>
      <c r="AC15" s="74"/>
      <c r="AD15" s="74"/>
      <c r="AE15" s="74"/>
      <c r="AF15" s="74"/>
      <c r="AG15" s="78"/>
      <c r="AH15" s="74"/>
      <c r="AI15" s="74"/>
      <c r="AJ15" s="74"/>
      <c r="AK15" s="74"/>
      <c r="AL15" s="79"/>
    </row>
    <row r="16" spans="1:43" ht="14.5" customHeight="1" x14ac:dyDescent="0.35">
      <c r="A16" s="130" t="s">
        <v>34</v>
      </c>
      <c r="B16" s="51" t="s">
        <v>22</v>
      </c>
      <c r="C16" s="13">
        <v>0.52463644294005596</v>
      </c>
      <c r="D16" s="13">
        <v>4.5700038583628567E-2</v>
      </c>
      <c r="E16" s="13">
        <v>0.30893226082532921</v>
      </c>
      <c r="F16" s="13">
        <v>0.1700041435310983</v>
      </c>
      <c r="G16" s="13">
        <v>0.3400082870621966</v>
      </c>
      <c r="H16" s="13">
        <v>0.18462815587785941</v>
      </c>
      <c r="I16" s="13">
        <v>3.6560030866902862E-2</v>
      </c>
      <c r="J16" s="13">
        <v>0.20290817131131089</v>
      </c>
      <c r="K16" s="84">
        <v>0.1005400848839829</v>
      </c>
      <c r="L16" s="94">
        <f>(G16-I16)/C16</f>
        <v>0.57839721254355414</v>
      </c>
      <c r="M16" s="53">
        <v>3.4500000000000003E-2</v>
      </c>
      <c r="N16" s="53">
        <v>3.8999999999999998E-3</v>
      </c>
      <c r="O16" s="13">
        <v>0.16017844590778332</v>
      </c>
      <c r="P16" s="13">
        <v>0.21489091190200058</v>
      </c>
      <c r="Q16" s="13">
        <v>0.25555847455995351</v>
      </c>
      <c r="R16" s="13">
        <v>1.0127195861465559E-2</v>
      </c>
      <c r="S16" s="13">
        <v>1.0277809624138542E-2</v>
      </c>
      <c r="T16" s="13">
        <v>9.5299961814977352E-2</v>
      </c>
      <c r="U16" s="87">
        <v>0.6</v>
      </c>
      <c r="V16" s="87">
        <v>0.2</v>
      </c>
      <c r="W16" s="87">
        <v>0.1</v>
      </c>
      <c r="X16" s="87">
        <v>0.1</v>
      </c>
      <c r="Y16" s="71">
        <f t="shared" si="5"/>
        <v>0.6</v>
      </c>
      <c r="Z16" s="71">
        <f t="shared" si="6"/>
        <v>0.6</v>
      </c>
      <c r="AA16" s="66">
        <f t="shared" si="0"/>
        <v>0.81600000000000006</v>
      </c>
      <c r="AB16" s="13">
        <f>J16</f>
        <v>0.20290817131131089</v>
      </c>
      <c r="AC16" s="13">
        <v>1.0127195861465559E-2</v>
      </c>
      <c r="AD16" s="13">
        <v>1.0277809624138542E-2</v>
      </c>
      <c r="AE16" s="13">
        <f t="shared" ref="AE16:AE26" si="12">AD16*AA16</f>
        <v>8.3866926532970513E-3</v>
      </c>
      <c r="AF16" s="13">
        <f t="shared" si="8"/>
        <v>1.8911169708414905E-3</v>
      </c>
      <c r="AG16" s="64">
        <f>AF16/AD16</f>
        <v>0.18399999999999989</v>
      </c>
      <c r="AH16" s="13">
        <v>0.21489091190200058</v>
      </c>
      <c r="AI16" s="13">
        <f t="shared" ref="AI16:AI26" si="13">Q16</f>
        <v>0.25555847455995351</v>
      </c>
      <c r="AJ16" s="13">
        <f t="shared" ref="AJ16:AJ26" si="14">AI16*AA16</f>
        <v>0.20853571524092207</v>
      </c>
      <c r="AK16" s="13">
        <f t="shared" si="10"/>
        <v>4.7022759319031437E-2</v>
      </c>
      <c r="AL16" s="64">
        <f>AK16/AI16</f>
        <v>0.18399999999999997</v>
      </c>
    </row>
    <row r="17" spans="1:38" ht="14.5" customHeight="1" x14ac:dyDescent="0.35">
      <c r="A17" s="130"/>
      <c r="B17" t="s">
        <v>23</v>
      </c>
      <c r="C17" s="13">
        <v>3.8295293629163898</v>
      </c>
      <c r="D17" s="13">
        <v>0.39675304210395029</v>
      </c>
      <c r="E17" s="13">
        <v>2.1217662686428649</v>
      </c>
      <c r="F17" s="13">
        <v>1.3110100521695749</v>
      </c>
      <c r="G17" s="13">
        <v>2.43226864941987</v>
      </c>
      <c r="H17" s="13">
        <v>1.3972607134965209</v>
      </c>
      <c r="I17" s="13">
        <v>0.36225277757317198</v>
      </c>
      <c r="J17" s="13">
        <v>1.328260184434964</v>
      </c>
      <c r="K17" s="84">
        <v>0.74175568741173326</v>
      </c>
      <c r="L17" s="94">
        <f t="shared" ref="L17:L26" si="15">(G17-I17)/C17</f>
        <v>0.54054054054054079</v>
      </c>
      <c r="M17" s="52">
        <v>4.9200000000000001E-2</v>
      </c>
      <c r="N17" s="52">
        <v>7.4999999999999997E-3</v>
      </c>
      <c r="O17" s="13">
        <v>0.79160502867094396</v>
      </c>
      <c r="P17" s="13">
        <v>1.5452312881226611</v>
      </c>
      <c r="Q17" s="13">
        <v>0.65406803520302703</v>
      </c>
      <c r="R17" s="13">
        <v>8.2245105784023331E-2</v>
      </c>
      <c r="S17" s="13">
        <v>9.7521779672844977E-2</v>
      </c>
      <c r="T17" s="13">
        <v>3.5922398943674702E-2</v>
      </c>
      <c r="U17" s="87">
        <v>0.6</v>
      </c>
      <c r="V17" s="87">
        <v>0.2</v>
      </c>
      <c r="W17" s="87">
        <v>0.1</v>
      </c>
      <c r="X17" s="87">
        <v>0.1</v>
      </c>
      <c r="Y17" s="71">
        <f t="shared" si="5"/>
        <v>0.6</v>
      </c>
      <c r="Z17" s="71">
        <f t="shared" si="6"/>
        <v>0.6</v>
      </c>
      <c r="AA17" s="66">
        <f t="shared" si="0"/>
        <v>0.81600000000000006</v>
      </c>
      <c r="AB17" s="13">
        <f t="shared" ref="AB17:AB26" si="16">J17</f>
        <v>1.328260184434964</v>
      </c>
      <c r="AC17" s="13">
        <v>8.2245105784023331E-2</v>
      </c>
      <c r="AD17" s="13">
        <v>9.7521779672844977E-2</v>
      </c>
      <c r="AE17" s="13">
        <f t="shared" si="12"/>
        <v>7.9577772213041506E-2</v>
      </c>
      <c r="AF17" s="13">
        <f t="shared" si="8"/>
        <v>1.7944007459803471E-2</v>
      </c>
      <c r="AG17" s="64">
        <f t="shared" ref="AG17:AG26" si="17">AF17/AD17</f>
        <v>0.18399999999999994</v>
      </c>
      <c r="AH17" s="13">
        <v>1.5452312881226611</v>
      </c>
      <c r="AI17" s="13">
        <f t="shared" si="13"/>
        <v>0.65406803520302703</v>
      </c>
      <c r="AJ17" s="13">
        <f t="shared" si="14"/>
        <v>0.53371951672567008</v>
      </c>
      <c r="AK17" s="13">
        <f t="shared" si="10"/>
        <v>0.12034851847735695</v>
      </c>
      <c r="AL17" s="64">
        <f t="shared" ref="AL17:AL26" si="18">AK17/AI17</f>
        <v>0.18399999999999997</v>
      </c>
    </row>
    <row r="18" spans="1:38" ht="14.5" customHeight="1" x14ac:dyDescent="0.35">
      <c r="A18" s="130"/>
      <c r="B18" t="s">
        <v>24</v>
      </c>
      <c r="C18" s="13">
        <v>6.1723911960903273</v>
      </c>
      <c r="D18" s="13">
        <v>0.80509450383786874</v>
      </c>
      <c r="E18" s="13">
        <v>3.1868324110248971</v>
      </c>
      <c r="F18" s="13">
        <v>2.180464281227561</v>
      </c>
      <c r="G18" s="13">
        <v>3.9248357062096102</v>
      </c>
      <c r="H18" s="13">
        <v>2.2475554898807171</v>
      </c>
      <c r="I18" s="13">
        <v>0.67091208653155732</v>
      </c>
      <c r="J18" s="13">
        <v>2.0127362595946718</v>
      </c>
      <c r="K18" s="84">
        <v>1.2411873600833809</v>
      </c>
      <c r="L18" s="94">
        <f t="shared" si="15"/>
        <v>0.52717391304347827</v>
      </c>
      <c r="M18" s="52">
        <v>6.1899999999999997E-2</v>
      </c>
      <c r="N18" s="52">
        <v>9.7999999999999997E-3</v>
      </c>
      <c r="O18" s="13">
        <v>1.28010773386688</v>
      </c>
      <c r="P18" s="13">
        <v>2.8903144578901232</v>
      </c>
      <c r="Q18" s="13">
        <v>1.4116925019362649</v>
      </c>
      <c r="R18" s="13">
        <v>0.12398142812218441</v>
      </c>
      <c r="S18" s="13">
        <v>0.15053072116232891</v>
      </c>
      <c r="T18" s="13">
        <v>0.136187076898869</v>
      </c>
      <c r="U18" s="87">
        <v>0.5</v>
      </c>
      <c r="V18" s="87">
        <v>0.3</v>
      </c>
      <c r="W18" s="87">
        <v>0.1</v>
      </c>
      <c r="X18" s="87">
        <v>0.1</v>
      </c>
      <c r="Y18" s="71">
        <f t="shared" si="5"/>
        <v>0.6</v>
      </c>
      <c r="Z18" s="71">
        <f t="shared" si="6"/>
        <v>0.6</v>
      </c>
      <c r="AA18" s="66">
        <f t="shared" si="0"/>
        <v>0.77600000000000002</v>
      </c>
      <c r="AB18" s="13">
        <f t="shared" si="16"/>
        <v>2.0127362595946718</v>
      </c>
      <c r="AC18" s="13">
        <v>0.12398142812218441</v>
      </c>
      <c r="AD18" s="13">
        <v>0.15053072116232891</v>
      </c>
      <c r="AE18" s="13">
        <f t="shared" si="12"/>
        <v>0.11681183962196723</v>
      </c>
      <c r="AF18" s="13">
        <f t="shared" si="8"/>
        <v>3.3718881540361678E-2</v>
      </c>
      <c r="AG18" s="64">
        <f t="shared" si="17"/>
        <v>0.22400000000000003</v>
      </c>
      <c r="AH18" s="13">
        <v>2.8903144578901232</v>
      </c>
      <c r="AI18" s="13">
        <f t="shared" si="13"/>
        <v>1.4116925019362649</v>
      </c>
      <c r="AJ18" s="13">
        <f t="shared" si="14"/>
        <v>1.0954733815025417</v>
      </c>
      <c r="AK18" s="13">
        <f t="shared" si="10"/>
        <v>0.31621912043372324</v>
      </c>
      <c r="AL18" s="64">
        <f t="shared" si="18"/>
        <v>0.22399999999999992</v>
      </c>
    </row>
    <row r="19" spans="1:38" ht="14.5" customHeight="1" x14ac:dyDescent="0.35">
      <c r="A19" s="130"/>
      <c r="B19" t="s">
        <v>25</v>
      </c>
      <c r="C19" s="13">
        <v>10.735862438256399</v>
      </c>
      <c r="D19" s="13">
        <v>1.4534706070254819</v>
      </c>
      <c r="E19" s="13">
        <v>5.7808490052149866</v>
      </c>
      <c r="F19" s="13">
        <v>3.5015428260159349</v>
      </c>
      <c r="G19" s="13">
        <v>6.6892681346059133</v>
      </c>
      <c r="H19" s="13">
        <v>4.0465943036504903</v>
      </c>
      <c r="I19" s="13">
        <v>1.139653089599526</v>
      </c>
      <c r="J19" s="13">
        <v>3.5180595374594059</v>
      </c>
      <c r="K19" s="84">
        <v>2.0315555075469809</v>
      </c>
      <c r="L19" s="94">
        <f t="shared" si="15"/>
        <v>0.51692307692307715</v>
      </c>
      <c r="M19" s="52">
        <v>6.9000000000000006E-2</v>
      </c>
      <c r="N19" s="52">
        <v>1.1900000000000001E-2</v>
      </c>
      <c r="O19" s="13">
        <v>1.7870170390507101</v>
      </c>
      <c r="P19" s="13">
        <v>4.7709332348584841</v>
      </c>
      <c r="Q19" s="13">
        <v>2.8850509850187809</v>
      </c>
      <c r="R19" s="13">
        <v>0.2135917672600009</v>
      </c>
      <c r="S19" s="13">
        <v>0.21746901297114851</v>
      </c>
      <c r="T19" s="13">
        <v>0.33589346935756398</v>
      </c>
      <c r="U19" s="87">
        <v>0.5</v>
      </c>
      <c r="V19" s="87">
        <v>0.3</v>
      </c>
      <c r="W19" s="87">
        <v>0.1</v>
      </c>
      <c r="X19" s="87">
        <v>0.1</v>
      </c>
      <c r="Y19" s="71">
        <f t="shared" si="5"/>
        <v>0.6</v>
      </c>
      <c r="Z19" s="71">
        <f t="shared" si="6"/>
        <v>0.6</v>
      </c>
      <c r="AA19" s="66">
        <f t="shared" si="0"/>
        <v>0.77600000000000002</v>
      </c>
      <c r="AB19" s="13">
        <f t="shared" si="16"/>
        <v>3.5180595374594059</v>
      </c>
      <c r="AC19" s="13">
        <v>0.2135917672600009</v>
      </c>
      <c r="AD19" s="13">
        <v>0.21746901297114851</v>
      </c>
      <c r="AE19" s="13">
        <f t="shared" si="12"/>
        <v>0.16875595406561125</v>
      </c>
      <c r="AF19" s="13">
        <f t="shared" si="8"/>
        <v>4.871305890553726E-2</v>
      </c>
      <c r="AG19" s="64">
        <f t="shared" si="17"/>
        <v>0.22399999999999998</v>
      </c>
      <c r="AH19" s="13">
        <v>4.7709332348584841</v>
      </c>
      <c r="AI19" s="13">
        <f t="shared" si="13"/>
        <v>2.8850509850187809</v>
      </c>
      <c r="AJ19" s="13">
        <f t="shared" si="14"/>
        <v>2.2387995643745739</v>
      </c>
      <c r="AK19" s="13">
        <f t="shared" si="10"/>
        <v>0.64625142064420693</v>
      </c>
      <c r="AL19" s="64">
        <f t="shared" si="18"/>
        <v>0.224</v>
      </c>
    </row>
    <row r="20" spans="1:38" ht="14.5" customHeight="1" x14ac:dyDescent="0.35">
      <c r="A20" s="130"/>
      <c r="B20" t="s">
        <v>26</v>
      </c>
      <c r="C20" s="13">
        <v>16.394585705077731</v>
      </c>
      <c r="D20" s="13">
        <v>2.2619086086881102</v>
      </c>
      <c r="E20" s="13">
        <v>8.9115797815982667</v>
      </c>
      <c r="F20" s="13">
        <v>5.2210973147913524</v>
      </c>
      <c r="G20" s="13">
        <v>11.445597696594721</v>
      </c>
      <c r="H20" s="13">
        <v>4.948988008483008</v>
      </c>
      <c r="I20" s="13">
        <v>1.9557856390912229</v>
      </c>
      <c r="J20" s="13">
        <v>6.2925277083804563</v>
      </c>
      <c r="K20" s="84">
        <v>3.1972843491230432</v>
      </c>
      <c r="L20" s="94">
        <f t="shared" si="15"/>
        <v>0.57883817427385875</v>
      </c>
      <c r="M20" s="52">
        <v>0.08</v>
      </c>
      <c r="N20" s="52">
        <v>1.3100000000000001E-2</v>
      </c>
      <c r="O20" s="13">
        <v>3.6902638538655501</v>
      </c>
      <c r="P20" s="13">
        <v>7.4236006740447253</v>
      </c>
      <c r="Q20" s="13">
        <v>4.9875641104568373</v>
      </c>
      <c r="R20" s="13">
        <v>0.28969917858252991</v>
      </c>
      <c r="S20" s="13">
        <v>0.29730964625945761</v>
      </c>
      <c r="T20" s="13">
        <v>0.77286183213187098</v>
      </c>
      <c r="U20" s="87">
        <v>0.4</v>
      </c>
      <c r="V20" s="87">
        <v>0.3</v>
      </c>
      <c r="W20" s="87">
        <v>0.15</v>
      </c>
      <c r="X20" s="87">
        <v>0.15</v>
      </c>
      <c r="Y20" s="71">
        <f t="shared" si="5"/>
        <v>0.6</v>
      </c>
      <c r="Z20" s="71">
        <f t="shared" si="6"/>
        <v>0.6</v>
      </c>
      <c r="AA20" s="66">
        <f t="shared" si="0"/>
        <v>0.72400000000000009</v>
      </c>
      <c r="AB20" s="13">
        <f t="shared" si="16"/>
        <v>6.2925277083804563</v>
      </c>
      <c r="AC20" s="13">
        <v>0.28969917858252991</v>
      </c>
      <c r="AD20" s="13">
        <v>0.29730964625945761</v>
      </c>
      <c r="AE20" s="13">
        <f t="shared" si="12"/>
        <v>0.21525218389184733</v>
      </c>
      <c r="AF20" s="13">
        <f t="shared" si="8"/>
        <v>8.2057462367610273E-2</v>
      </c>
      <c r="AG20" s="64">
        <f t="shared" si="17"/>
        <v>0.27599999999999991</v>
      </c>
      <c r="AH20" s="13">
        <v>7.4236006740447253</v>
      </c>
      <c r="AI20" s="13">
        <f t="shared" si="13"/>
        <v>4.9875641104568373</v>
      </c>
      <c r="AJ20" s="13">
        <f t="shared" si="14"/>
        <v>3.6109964159707508</v>
      </c>
      <c r="AK20" s="13">
        <f t="shared" si="10"/>
        <v>1.3765676944860865</v>
      </c>
      <c r="AL20" s="64">
        <f t="shared" si="18"/>
        <v>0.27599999999999986</v>
      </c>
    </row>
    <row r="21" spans="1:38" ht="14.5" customHeight="1" x14ac:dyDescent="0.35">
      <c r="A21" s="130"/>
      <c r="B21" t="s">
        <v>27</v>
      </c>
      <c r="C21" s="13">
        <v>22.946019387136769</v>
      </c>
      <c r="D21" s="13">
        <v>3.0062966576729999</v>
      </c>
      <c r="E21" s="13">
        <v>12.475108579459389</v>
      </c>
      <c r="F21" s="13">
        <v>7.4646141500043859</v>
      </c>
      <c r="G21" s="13">
        <v>16.381249134667161</v>
      </c>
      <c r="H21" s="13">
        <v>6.5647702524696108</v>
      </c>
      <c r="I21" s="13">
        <v>2.5359237112343669</v>
      </c>
      <c r="J21" s="13">
        <v>8.9370859823340201</v>
      </c>
      <c r="K21" s="84">
        <v>4.9082394410987753</v>
      </c>
      <c r="L21" s="94">
        <f t="shared" si="15"/>
        <v>0.60338680926916233</v>
      </c>
      <c r="M21" s="52">
        <v>8.5599999999999996E-2</v>
      </c>
      <c r="N21" s="52">
        <v>1.32E-2</v>
      </c>
      <c r="O21" s="13">
        <v>4.8243283095475702</v>
      </c>
      <c r="P21" s="13">
        <v>11.02911856981178</v>
      </c>
      <c r="Q21" s="13">
        <v>7.8369997603986654</v>
      </c>
      <c r="R21" s="13">
        <v>0.3694892065819555</v>
      </c>
      <c r="S21" s="13">
        <v>0.36902549296603498</v>
      </c>
      <c r="T21" s="13">
        <v>1.07707113821362</v>
      </c>
      <c r="U21" s="87">
        <v>0.4</v>
      </c>
      <c r="V21" s="87">
        <v>0.3</v>
      </c>
      <c r="W21" s="87">
        <v>0.15</v>
      </c>
      <c r="X21" s="87">
        <v>0.15</v>
      </c>
      <c r="Y21" s="71">
        <f t="shared" si="5"/>
        <v>0.6</v>
      </c>
      <c r="Z21" s="71">
        <f t="shared" si="6"/>
        <v>0.6</v>
      </c>
      <c r="AA21" s="66">
        <f t="shared" si="0"/>
        <v>0.72400000000000009</v>
      </c>
      <c r="AB21" s="13">
        <f t="shared" si="16"/>
        <v>8.9370859823340201</v>
      </c>
      <c r="AC21" s="13">
        <v>0.3694892065819555</v>
      </c>
      <c r="AD21" s="13">
        <v>0.36902549296603498</v>
      </c>
      <c r="AE21" s="13">
        <f t="shared" si="12"/>
        <v>0.26717445690740937</v>
      </c>
      <c r="AF21" s="13">
        <f t="shared" si="8"/>
        <v>0.10185103605862561</v>
      </c>
      <c r="AG21" s="64">
        <f t="shared" si="17"/>
        <v>0.27599999999999986</v>
      </c>
      <c r="AH21" s="13">
        <v>11.02911856981178</v>
      </c>
      <c r="AI21" s="13">
        <f t="shared" si="13"/>
        <v>7.8369997603986654</v>
      </c>
      <c r="AJ21" s="13">
        <f t="shared" si="14"/>
        <v>5.6739878265286343</v>
      </c>
      <c r="AK21" s="13">
        <f t="shared" si="10"/>
        <v>2.1630119338700311</v>
      </c>
      <c r="AL21" s="64">
        <f t="shared" si="18"/>
        <v>0.27599999999999991</v>
      </c>
    </row>
    <row r="22" spans="1:38" ht="14.5" customHeight="1" x14ac:dyDescent="0.35">
      <c r="A22" s="130"/>
      <c r="B22" t="s">
        <v>28</v>
      </c>
      <c r="C22" s="13">
        <v>30.387242203007769</v>
      </c>
      <c r="D22" s="13">
        <v>4.3333445479931374</v>
      </c>
      <c r="E22" s="13">
        <v>17.22571745786092</v>
      </c>
      <c r="F22" s="13">
        <v>8.8281801971537188</v>
      </c>
      <c r="G22" s="13">
        <v>21.478316455270331</v>
      </c>
      <c r="H22" s="13">
        <v>8.9089257477374417</v>
      </c>
      <c r="I22" s="13">
        <v>3.7681256939070762</v>
      </c>
      <c r="J22" s="13">
        <v>12.16566295461427</v>
      </c>
      <c r="K22" s="84">
        <v>5.5445278067489827</v>
      </c>
      <c r="L22" s="94">
        <f t="shared" si="15"/>
        <v>0.58281665190434018</v>
      </c>
      <c r="M22" s="52">
        <v>9.4299999999999995E-2</v>
      </c>
      <c r="N22" s="52">
        <v>1.4500000000000001E-2</v>
      </c>
      <c r="O22" s="13">
        <v>7.3354714874298503</v>
      </c>
      <c r="P22" s="13">
        <v>15.10792571785327</v>
      </c>
      <c r="Q22" s="13">
        <v>11.29000730496103</v>
      </c>
      <c r="R22" s="13">
        <v>0.43332122898149611</v>
      </c>
      <c r="S22" s="13">
        <v>0.50563288270620943</v>
      </c>
      <c r="T22" s="13">
        <v>1.48047957115514</v>
      </c>
      <c r="U22" s="87">
        <v>0.3</v>
      </c>
      <c r="V22" s="87">
        <v>0.3</v>
      </c>
      <c r="W22" s="87">
        <v>0.2</v>
      </c>
      <c r="X22" s="87">
        <v>0.2</v>
      </c>
      <c r="Y22" s="71">
        <f t="shared" si="5"/>
        <v>0.6</v>
      </c>
      <c r="Z22" s="71">
        <f t="shared" si="6"/>
        <v>0.6</v>
      </c>
      <c r="AA22" s="66">
        <f t="shared" si="0"/>
        <v>0.67199999999999993</v>
      </c>
      <c r="AB22" s="13">
        <f t="shared" si="16"/>
        <v>12.16566295461427</v>
      </c>
      <c r="AC22" s="13">
        <v>0.43332122898149611</v>
      </c>
      <c r="AD22" s="13">
        <v>0.50563288270620943</v>
      </c>
      <c r="AE22" s="13">
        <f t="shared" si="12"/>
        <v>0.3397852971785727</v>
      </c>
      <c r="AF22" s="13">
        <f t="shared" si="8"/>
        <v>0.16584758552763673</v>
      </c>
      <c r="AG22" s="64">
        <f t="shared" si="17"/>
        <v>0.32800000000000007</v>
      </c>
      <c r="AH22" s="13">
        <v>15.10792571785327</v>
      </c>
      <c r="AI22" s="13">
        <f t="shared" si="13"/>
        <v>11.29000730496103</v>
      </c>
      <c r="AJ22" s="13">
        <f t="shared" si="14"/>
        <v>7.5868849089338113</v>
      </c>
      <c r="AK22" s="13">
        <f t="shared" si="10"/>
        <v>3.7031223960272186</v>
      </c>
      <c r="AL22" s="64">
        <f t="shared" si="18"/>
        <v>0.32800000000000007</v>
      </c>
    </row>
    <row r="23" spans="1:38" ht="14.5" customHeight="1" x14ac:dyDescent="0.35">
      <c r="A23" s="130"/>
      <c r="B23" t="s">
        <v>29</v>
      </c>
      <c r="C23" s="13">
        <v>40.630805106517528</v>
      </c>
      <c r="D23" s="13">
        <v>5.0590885735741669</v>
      </c>
      <c r="E23" s="13">
        <v>23.833050077072048</v>
      </c>
      <c r="F23" s="13">
        <v>11.738666455871311</v>
      </c>
      <c r="G23" s="13">
        <v>30.23595905300186</v>
      </c>
      <c r="H23" s="13">
        <v>10.394846053515669</v>
      </c>
      <c r="I23" s="13">
        <v>4.4662266313584444</v>
      </c>
      <c r="J23" s="13">
        <v>17.785858266471681</v>
      </c>
      <c r="K23" s="84">
        <v>7.9838741551717316</v>
      </c>
      <c r="L23" s="94">
        <f t="shared" si="15"/>
        <v>0.63424124513618685</v>
      </c>
      <c r="M23" s="52">
        <v>0.10390000000000001</v>
      </c>
      <c r="N23" s="52">
        <v>1.4200000000000001E-2</v>
      </c>
      <c r="O23" s="13">
        <v>8.7384358199882204</v>
      </c>
      <c r="P23" s="13">
        <v>20.829886154136322</v>
      </c>
      <c r="Q23" s="13">
        <v>15.75524668706106</v>
      </c>
      <c r="R23" s="13">
        <v>0.41736322338161091</v>
      </c>
      <c r="S23" s="13">
        <v>0.62947091698351509</v>
      </c>
      <c r="T23" s="13">
        <v>2.46660044319187</v>
      </c>
      <c r="U23" s="87">
        <v>0.15</v>
      </c>
      <c r="V23" s="87">
        <v>0.25</v>
      </c>
      <c r="W23" s="87">
        <v>0.3</v>
      </c>
      <c r="X23" s="87">
        <v>0.3</v>
      </c>
      <c r="Y23" s="71">
        <f t="shared" si="5"/>
        <v>0.6</v>
      </c>
      <c r="Z23" s="71">
        <f t="shared" si="6"/>
        <v>0.6</v>
      </c>
      <c r="AA23" s="66">
        <f t="shared" si="0"/>
        <v>0.58799999999999997</v>
      </c>
      <c r="AB23" s="13">
        <f t="shared" si="16"/>
        <v>17.785858266471681</v>
      </c>
      <c r="AC23" s="13">
        <v>0.41736322338161091</v>
      </c>
      <c r="AD23" s="13">
        <v>0.62947091698351509</v>
      </c>
      <c r="AE23" s="13">
        <f t="shared" si="12"/>
        <v>0.37012889918630687</v>
      </c>
      <c r="AF23" s="13">
        <f t="shared" si="8"/>
        <v>0.25934201779720822</v>
      </c>
      <c r="AG23" s="64">
        <f t="shared" si="17"/>
        <v>0.41200000000000003</v>
      </c>
      <c r="AH23" s="13">
        <v>20.829886154136322</v>
      </c>
      <c r="AI23" s="13">
        <f t="shared" si="13"/>
        <v>15.75524668706106</v>
      </c>
      <c r="AJ23" s="13">
        <f t="shared" si="14"/>
        <v>9.264085051991902</v>
      </c>
      <c r="AK23" s="13">
        <f t="shared" si="10"/>
        <v>6.4911616350691581</v>
      </c>
      <c r="AL23" s="64">
        <f t="shared" si="18"/>
        <v>0.41200000000000009</v>
      </c>
    </row>
    <row r="24" spans="1:38" ht="14.5" customHeight="1" x14ac:dyDescent="0.35">
      <c r="A24" s="130"/>
      <c r="B24" t="s">
        <v>30</v>
      </c>
      <c r="C24" s="13">
        <v>55.902611949197848</v>
      </c>
      <c r="D24" s="13">
        <v>6.3406708662461666</v>
      </c>
      <c r="E24" s="13">
        <v>34.437405071722303</v>
      </c>
      <c r="F24" s="13">
        <v>15.12453601122939</v>
      </c>
      <c r="G24" s="13">
        <v>43.337612801407282</v>
      </c>
      <c r="H24" s="13">
        <v>12.564999147790569</v>
      </c>
      <c r="I24" s="13">
        <v>5.758957942737343</v>
      </c>
      <c r="J24" s="13">
        <v>26.875137066107602</v>
      </c>
      <c r="K24" s="84">
        <v>10.703517792562341</v>
      </c>
      <c r="L24" s="94">
        <f t="shared" si="15"/>
        <v>0.67221644120707591</v>
      </c>
      <c r="M24" s="52">
        <v>0.1164</v>
      </c>
      <c r="N24" s="52">
        <v>1.4500000000000001E-2</v>
      </c>
      <c r="O24" s="13">
        <v>13.4748151176102</v>
      </c>
      <c r="P24" s="13">
        <v>29.910579722119898</v>
      </c>
      <c r="Q24" s="13">
        <v>20.567063599437351</v>
      </c>
      <c r="R24" s="13">
        <v>0.42841107341230061</v>
      </c>
      <c r="S24" s="13">
        <v>0.61351020024593339</v>
      </c>
      <c r="T24" s="13">
        <v>2.69428230150656</v>
      </c>
      <c r="U24" s="87">
        <v>0.15</v>
      </c>
      <c r="V24" s="87">
        <v>0.25</v>
      </c>
      <c r="W24" s="87">
        <v>0.3</v>
      </c>
      <c r="X24" s="87">
        <v>0.3</v>
      </c>
      <c r="Y24" s="71">
        <f t="shared" si="5"/>
        <v>0.6</v>
      </c>
      <c r="Z24" s="71">
        <f t="shared" si="6"/>
        <v>0.6</v>
      </c>
      <c r="AA24" s="66">
        <f t="shared" si="0"/>
        <v>0.58799999999999997</v>
      </c>
      <c r="AB24" s="13">
        <f t="shared" si="16"/>
        <v>26.875137066107602</v>
      </c>
      <c r="AC24" s="13">
        <v>0.42841107341230061</v>
      </c>
      <c r="AD24" s="13">
        <v>0.61351020024593339</v>
      </c>
      <c r="AE24" s="13">
        <f t="shared" si="12"/>
        <v>0.3607439977446088</v>
      </c>
      <c r="AF24" s="13">
        <f t="shared" si="8"/>
        <v>0.25276620250132459</v>
      </c>
      <c r="AG24" s="64">
        <f t="shared" si="17"/>
        <v>0.41200000000000003</v>
      </c>
      <c r="AH24" s="13">
        <v>29.910579722119898</v>
      </c>
      <c r="AI24" s="13">
        <f t="shared" si="13"/>
        <v>20.567063599437351</v>
      </c>
      <c r="AJ24" s="13">
        <f t="shared" si="14"/>
        <v>12.093433396469161</v>
      </c>
      <c r="AK24" s="13">
        <f t="shared" si="10"/>
        <v>8.4736302029681898</v>
      </c>
      <c r="AL24" s="64">
        <f t="shared" si="18"/>
        <v>0.41200000000000009</v>
      </c>
    </row>
    <row r="25" spans="1:38" ht="14.5" customHeight="1" x14ac:dyDescent="0.35">
      <c r="A25" s="130"/>
      <c r="B25" t="s">
        <v>31</v>
      </c>
      <c r="C25" s="13">
        <v>58.849427127899432</v>
      </c>
      <c r="D25" s="13">
        <v>5.7695516792058257</v>
      </c>
      <c r="E25" s="13">
        <v>36.658843746338562</v>
      </c>
      <c r="F25" s="13">
        <v>16.421031702355041</v>
      </c>
      <c r="G25" s="13">
        <v>47.84289777064523</v>
      </c>
      <c r="H25" s="13">
        <v>11.006529357254189</v>
      </c>
      <c r="I25" s="13">
        <v>5.2369776780483646</v>
      </c>
      <c r="J25" s="13">
        <v>29.824144064817808</v>
      </c>
      <c r="K25" s="84">
        <v>12.78177602777906</v>
      </c>
      <c r="L25" s="94">
        <f t="shared" si="15"/>
        <v>0.72398190045248856</v>
      </c>
      <c r="M25" s="52">
        <v>0.13139999999999999</v>
      </c>
      <c r="N25" s="52">
        <v>1.7299999999999999E-2</v>
      </c>
      <c r="O25" s="13">
        <v>18.984718172729501</v>
      </c>
      <c r="P25" s="13">
        <v>40.361659239652042</v>
      </c>
      <c r="Q25" s="13">
        <v>25.942747448471948</v>
      </c>
      <c r="R25" s="13">
        <v>0.35230366208977149</v>
      </c>
      <c r="S25" s="13">
        <v>0.45531033585874231</v>
      </c>
      <c r="T25" s="13">
        <v>3.2961599554598502</v>
      </c>
      <c r="U25" s="87">
        <v>0.05</v>
      </c>
      <c r="V25" s="87">
        <v>0.15</v>
      </c>
      <c r="W25" s="87">
        <v>0.4</v>
      </c>
      <c r="X25" s="87">
        <v>0.4</v>
      </c>
      <c r="Y25" s="71">
        <f t="shared" si="5"/>
        <v>0.6</v>
      </c>
      <c r="Z25" s="71">
        <f t="shared" si="6"/>
        <v>0.6</v>
      </c>
      <c r="AA25" s="66">
        <f t="shared" si="0"/>
        <v>0.52400000000000002</v>
      </c>
      <c r="AB25" s="13">
        <f t="shared" si="16"/>
        <v>29.824144064817808</v>
      </c>
      <c r="AC25" s="13">
        <v>0.35230366208977149</v>
      </c>
      <c r="AD25" s="13">
        <v>0.45531033585874231</v>
      </c>
      <c r="AE25" s="13">
        <f t="shared" si="12"/>
        <v>0.23858261598998098</v>
      </c>
      <c r="AF25" s="13">
        <f t="shared" si="8"/>
        <v>0.21672771986876133</v>
      </c>
      <c r="AG25" s="64">
        <f t="shared" si="17"/>
        <v>0.47599999999999998</v>
      </c>
      <c r="AH25" s="13">
        <v>40.361659239652042</v>
      </c>
      <c r="AI25" s="13">
        <f t="shared" si="13"/>
        <v>25.942747448471948</v>
      </c>
      <c r="AJ25" s="13">
        <f t="shared" si="14"/>
        <v>13.593999662999302</v>
      </c>
      <c r="AK25" s="13">
        <f t="shared" si="10"/>
        <v>12.348747785472646</v>
      </c>
      <c r="AL25" s="64">
        <f t="shared" si="18"/>
        <v>0.47599999999999998</v>
      </c>
    </row>
    <row r="26" spans="1:38" ht="14.5" customHeight="1" x14ac:dyDescent="0.35">
      <c r="A26" s="130"/>
      <c r="B26" t="s">
        <v>32</v>
      </c>
      <c r="C26" s="13">
        <v>62.976181341458172</v>
      </c>
      <c r="D26" s="13">
        <v>6.7374220751634297</v>
      </c>
      <c r="E26" s="13">
        <v>39.488779384985662</v>
      </c>
      <c r="F26" s="13">
        <v>16.749979881309081</v>
      </c>
      <c r="G26" s="13">
        <v>54.554403747503883</v>
      </c>
      <c r="H26" s="13">
        <v>8.4217775939542872</v>
      </c>
      <c r="I26" s="13">
        <v>6.2695455421659689</v>
      </c>
      <c r="J26" s="13">
        <v>34.903589361610543</v>
      </c>
      <c r="K26" s="84">
        <v>13.381268843727369</v>
      </c>
      <c r="L26" s="94">
        <f t="shared" si="15"/>
        <v>0.76671619613670128</v>
      </c>
      <c r="M26" s="53">
        <v>0.14680000000000001</v>
      </c>
      <c r="N26" s="53">
        <v>1.72E-2</v>
      </c>
      <c r="O26" s="13">
        <v>30.296144815572202</v>
      </c>
      <c r="P26" s="13">
        <v>55.673352388542597</v>
      </c>
      <c r="Q26" s="13">
        <v>33.091233793801642</v>
      </c>
      <c r="R26" s="13">
        <v>0.40754291224322009</v>
      </c>
      <c r="S26" s="13">
        <v>0.44468410269203262</v>
      </c>
      <c r="T26" s="13">
        <v>4.4458015222769198</v>
      </c>
      <c r="U26" s="87">
        <v>0.05</v>
      </c>
      <c r="V26" s="87">
        <v>0.15</v>
      </c>
      <c r="W26" s="87">
        <v>0.4</v>
      </c>
      <c r="X26" s="87">
        <v>0.4</v>
      </c>
      <c r="Y26" s="71">
        <f t="shared" si="5"/>
        <v>0.6</v>
      </c>
      <c r="Z26" s="71">
        <f t="shared" si="6"/>
        <v>0.6</v>
      </c>
      <c r="AA26" s="66">
        <f t="shared" si="0"/>
        <v>0.52400000000000002</v>
      </c>
      <c r="AB26" s="13">
        <f t="shared" si="16"/>
        <v>34.903589361610543</v>
      </c>
      <c r="AC26" s="13">
        <v>0.40754291224322009</v>
      </c>
      <c r="AD26" s="13">
        <v>0.44468410269203262</v>
      </c>
      <c r="AE26" s="13">
        <f t="shared" si="12"/>
        <v>0.2330144698106251</v>
      </c>
      <c r="AF26" s="13">
        <f t="shared" si="8"/>
        <v>0.21166963288140753</v>
      </c>
      <c r="AG26" s="64">
        <f t="shared" si="17"/>
        <v>0.47599999999999998</v>
      </c>
      <c r="AH26" s="13">
        <v>55.673352388542597</v>
      </c>
      <c r="AI26" s="13">
        <f t="shared" si="13"/>
        <v>33.091233793801642</v>
      </c>
      <c r="AJ26" s="13">
        <f t="shared" si="14"/>
        <v>17.339806507952062</v>
      </c>
      <c r="AK26" s="13">
        <f t="shared" si="10"/>
        <v>15.75142728584958</v>
      </c>
      <c r="AL26" s="64">
        <f t="shared" si="18"/>
        <v>0.47599999999999998</v>
      </c>
    </row>
    <row r="27" spans="1:38" ht="14.5" customHeight="1" thickBot="1" x14ac:dyDescent="0.4">
      <c r="A27" s="72"/>
      <c r="B27" s="73" t="s">
        <v>91</v>
      </c>
      <c r="C27" s="74">
        <v>10.130000000000001</v>
      </c>
      <c r="D27" s="74">
        <v>1.26</v>
      </c>
      <c r="E27" s="74">
        <v>5.63</v>
      </c>
      <c r="F27" s="74">
        <v>3.25</v>
      </c>
      <c r="G27" s="74">
        <v>6.2815926925836258</v>
      </c>
      <c r="H27" s="74">
        <v>2.44</v>
      </c>
      <c r="I27" s="74">
        <v>0.92779231081260705</v>
      </c>
      <c r="J27" s="74">
        <v>3.639471336878521</v>
      </c>
      <c r="K27" s="85">
        <v>1.714329044892499</v>
      </c>
      <c r="L27" s="95">
        <f t="shared" ref="L27" si="19">(G27-I27)/C27</f>
        <v>0.52850941577206501</v>
      </c>
      <c r="M27" s="75">
        <v>7.8100000000000003E-2</v>
      </c>
      <c r="N27" s="75">
        <v>1.14E-2</v>
      </c>
      <c r="O27" s="74">
        <v>6.4728125790918654</v>
      </c>
      <c r="P27" s="74">
        <v>5.13</v>
      </c>
      <c r="Q27" s="74"/>
      <c r="R27" s="74">
        <v>3.75</v>
      </c>
      <c r="S27" s="74"/>
      <c r="T27" s="74"/>
      <c r="U27" s="88"/>
      <c r="V27" s="88"/>
      <c r="W27" s="88"/>
      <c r="X27" s="88"/>
      <c r="Y27" s="76"/>
      <c r="Z27" s="76"/>
      <c r="AA27" s="77"/>
      <c r="AB27" s="74"/>
      <c r="AC27" s="74"/>
      <c r="AD27" s="74"/>
      <c r="AE27" s="74"/>
      <c r="AF27" s="74"/>
      <c r="AG27" s="78"/>
      <c r="AH27" s="74"/>
      <c r="AI27" s="74"/>
      <c r="AJ27" s="74"/>
      <c r="AK27" s="74"/>
      <c r="AL27" s="79"/>
    </row>
    <row r="28" spans="1:38" ht="14.5" customHeight="1" x14ac:dyDescent="0.35">
      <c r="A28" s="130" t="s">
        <v>36</v>
      </c>
      <c r="B28" s="51" t="s">
        <v>22</v>
      </c>
      <c r="C28" s="13">
        <v>1.0061016471680579</v>
      </c>
      <c r="D28" s="13" t="s">
        <v>82</v>
      </c>
      <c r="E28" s="13">
        <v>0.46711862189945519</v>
      </c>
      <c r="F28" s="13">
        <v>0.39525421853030829</v>
      </c>
      <c r="G28" s="13">
        <v>0.82644063874519014</v>
      </c>
      <c r="H28" s="13" t="s">
        <v>82</v>
      </c>
      <c r="I28" s="13">
        <v>0.14372880673829391</v>
      </c>
      <c r="J28" s="13">
        <v>0.35932201684573478</v>
      </c>
      <c r="K28" s="84">
        <v>0.32338981516116128</v>
      </c>
      <c r="L28" s="94" t="s">
        <v>82</v>
      </c>
      <c r="M28" s="13">
        <v>3.9E-2</v>
      </c>
      <c r="N28" s="53">
        <v>3.8999999999999998E-3</v>
      </c>
      <c r="O28" s="13" t="s">
        <v>49</v>
      </c>
      <c r="P28" s="13">
        <v>0.19875465303275996</v>
      </c>
      <c r="Q28" s="13">
        <v>0.22731025342311006</v>
      </c>
      <c r="R28" s="13">
        <v>1.0796039494503522E-2</v>
      </c>
      <c r="S28" s="13">
        <v>1.0955118941472377E-2</v>
      </c>
      <c r="T28" s="13" t="s">
        <v>49</v>
      </c>
      <c r="U28" s="87">
        <v>0.6</v>
      </c>
      <c r="V28" s="87">
        <v>0.2</v>
      </c>
      <c r="W28" s="87">
        <v>0.1</v>
      </c>
      <c r="X28" s="87">
        <v>0.1</v>
      </c>
      <c r="Y28" s="71">
        <f t="shared" si="5"/>
        <v>0.6</v>
      </c>
      <c r="Z28" s="71">
        <f t="shared" si="6"/>
        <v>0.6</v>
      </c>
      <c r="AA28" s="66">
        <f t="shared" si="0"/>
        <v>0.81600000000000006</v>
      </c>
      <c r="AB28" s="13">
        <f>J28</f>
        <v>0.35932201684573478</v>
      </c>
      <c r="AC28" s="13">
        <v>1.0796039494503522E-2</v>
      </c>
      <c r="AD28" s="13">
        <v>1.0955118941472377E-2</v>
      </c>
      <c r="AE28" s="13">
        <f t="shared" ref="AE28:AE38" si="20">AD28*AA28</f>
        <v>8.9393770562414612E-3</v>
      </c>
      <c r="AF28" s="13">
        <f t="shared" si="8"/>
        <v>2.0157418852309161E-3</v>
      </c>
      <c r="AG28" s="64">
        <f>AF28/AD28</f>
        <v>0.18399999999999989</v>
      </c>
      <c r="AH28" s="13">
        <v>0.19875465303275996</v>
      </c>
      <c r="AI28" s="13">
        <f t="shared" ref="AI28:AI38" si="21">Q28</f>
        <v>0.22731025342311006</v>
      </c>
      <c r="AJ28" s="13">
        <f t="shared" ref="AJ28:AJ38" si="22">AI28*AA28</f>
        <v>0.18548516679325783</v>
      </c>
      <c r="AK28" s="13">
        <f t="shared" si="10"/>
        <v>4.1825086629852237E-2</v>
      </c>
      <c r="AL28" s="64">
        <f>AK28/AI28</f>
        <v>0.18399999999999994</v>
      </c>
    </row>
    <row r="29" spans="1:38" ht="14.5" customHeight="1" x14ac:dyDescent="0.35">
      <c r="A29" s="130"/>
      <c r="B29" t="s">
        <v>23</v>
      </c>
      <c r="C29" s="13">
        <v>5.346297510763879</v>
      </c>
      <c r="D29" s="13" t="s">
        <v>82</v>
      </c>
      <c r="E29" s="13" t="s">
        <v>82</v>
      </c>
      <c r="F29" s="13" t="s">
        <v>82</v>
      </c>
      <c r="G29" s="13">
        <v>3.564198340509253</v>
      </c>
      <c r="H29" s="13" t="s">
        <v>82</v>
      </c>
      <c r="I29" s="13">
        <v>0.35641983405092531</v>
      </c>
      <c r="J29" s="13">
        <v>1.7820991702546261</v>
      </c>
      <c r="K29" s="84">
        <v>1.425679336203701</v>
      </c>
      <c r="L29" s="94" t="s">
        <v>82</v>
      </c>
      <c r="M29" s="13">
        <v>6.7000000000000004E-2</v>
      </c>
      <c r="N29" s="52">
        <v>7.4999999999999997E-3</v>
      </c>
      <c r="O29" s="13">
        <v>0.23833243561449199</v>
      </c>
      <c r="P29" s="13">
        <v>2.0261602616785979</v>
      </c>
      <c r="Q29" s="13">
        <v>1.1847978458966379</v>
      </c>
      <c r="R29" s="13">
        <v>1.079603949450352E-2</v>
      </c>
      <c r="S29" s="13">
        <v>2.957433972406719E-2</v>
      </c>
      <c r="T29" s="13">
        <v>0</v>
      </c>
      <c r="U29" s="87">
        <v>0.6</v>
      </c>
      <c r="V29" s="87">
        <v>0.2</v>
      </c>
      <c r="W29" s="87">
        <v>0.1</v>
      </c>
      <c r="X29" s="87">
        <v>0.1</v>
      </c>
      <c r="Y29" s="71">
        <f t="shared" si="5"/>
        <v>0.6</v>
      </c>
      <c r="Z29" s="71">
        <f t="shared" si="6"/>
        <v>0.6</v>
      </c>
      <c r="AA29" s="66">
        <f t="shared" si="0"/>
        <v>0.81600000000000006</v>
      </c>
      <c r="AB29" s="13">
        <f t="shared" ref="AB29:AB74" si="23">J29</f>
        <v>1.7820991702546261</v>
      </c>
      <c r="AC29" s="13">
        <v>1.079603949450352E-2</v>
      </c>
      <c r="AD29" s="13">
        <v>2.957433972406719E-2</v>
      </c>
      <c r="AE29" s="13">
        <f t="shared" si="20"/>
        <v>2.4132661214838827E-2</v>
      </c>
      <c r="AF29" s="13">
        <f t="shared" si="8"/>
        <v>5.4416785092283627E-3</v>
      </c>
      <c r="AG29" s="64">
        <f t="shared" ref="AG29:AG38" si="24">AF29/AD29</f>
        <v>0.184</v>
      </c>
      <c r="AH29" s="13">
        <v>2.0261602616785979</v>
      </c>
      <c r="AI29" s="13">
        <f t="shared" si="21"/>
        <v>1.1847978458966379</v>
      </c>
      <c r="AJ29" s="13">
        <f t="shared" si="22"/>
        <v>0.96679504225165669</v>
      </c>
      <c r="AK29" s="13">
        <f t="shared" si="10"/>
        <v>0.21800280364498126</v>
      </c>
      <c r="AL29" s="64">
        <f t="shared" ref="AL29:AL38" si="25">AK29/AI29</f>
        <v>0.18399999999999989</v>
      </c>
    </row>
    <row r="30" spans="1:38" ht="14.5" customHeight="1" x14ac:dyDescent="0.35">
      <c r="A30" s="130"/>
      <c r="B30" t="s">
        <v>24</v>
      </c>
      <c r="C30" s="13">
        <v>7.8497757694486729</v>
      </c>
      <c r="D30" s="13" t="s">
        <v>82</v>
      </c>
      <c r="E30" s="13" t="s">
        <v>82</v>
      </c>
      <c r="F30" s="13" t="s">
        <v>82</v>
      </c>
      <c r="G30" s="13">
        <v>7.1671865721053098</v>
      </c>
      <c r="H30" s="13" t="s">
        <v>82</v>
      </c>
      <c r="I30" s="13">
        <v>2.047767592030088</v>
      </c>
      <c r="J30" s="13">
        <v>2.7303567893734511</v>
      </c>
      <c r="K30" s="84">
        <v>2.3890621907017699</v>
      </c>
      <c r="L30" s="94" t="s">
        <v>82</v>
      </c>
      <c r="M30" s="13">
        <v>8.2000000000000003E-2</v>
      </c>
      <c r="N30" s="52">
        <v>9.7999999999999997E-3</v>
      </c>
      <c r="O30" s="13">
        <v>0.23204440401715201</v>
      </c>
      <c r="P30" s="13">
        <v>2.7196588064406471</v>
      </c>
      <c r="Q30" s="13">
        <v>2.6105170855042079</v>
      </c>
      <c r="R30" s="13">
        <v>1.079603949450352E-2</v>
      </c>
      <c r="S30" s="13">
        <v>0.18932212033430679</v>
      </c>
      <c r="T30" s="13">
        <v>-1.88412708169523E-3</v>
      </c>
      <c r="U30" s="87">
        <v>0.5</v>
      </c>
      <c r="V30" s="87">
        <v>0.3</v>
      </c>
      <c r="W30" s="87">
        <v>0.1</v>
      </c>
      <c r="X30" s="87">
        <v>0.1</v>
      </c>
      <c r="Y30" s="71">
        <f t="shared" si="5"/>
        <v>0.6</v>
      </c>
      <c r="Z30" s="71">
        <f t="shared" si="6"/>
        <v>0.6</v>
      </c>
      <c r="AA30" s="66">
        <f t="shared" si="0"/>
        <v>0.77600000000000002</v>
      </c>
      <c r="AB30" s="13">
        <f t="shared" si="23"/>
        <v>2.7303567893734511</v>
      </c>
      <c r="AC30" s="13">
        <v>1.079603949450352E-2</v>
      </c>
      <c r="AD30" s="13">
        <v>0.18932212033430679</v>
      </c>
      <c r="AE30" s="13">
        <f t="shared" si="20"/>
        <v>0.14691396537942208</v>
      </c>
      <c r="AF30" s="13">
        <f t="shared" si="8"/>
        <v>4.2408154954884703E-2</v>
      </c>
      <c r="AG30" s="64">
        <f t="shared" si="24"/>
        <v>0.22399999999999989</v>
      </c>
      <c r="AH30" s="13">
        <v>2.7196588064406471</v>
      </c>
      <c r="AI30" s="13">
        <f t="shared" si="21"/>
        <v>2.6105170855042079</v>
      </c>
      <c r="AJ30" s="13">
        <f t="shared" si="22"/>
        <v>2.0257612583512654</v>
      </c>
      <c r="AK30" s="13">
        <f t="shared" si="10"/>
        <v>0.5847558271529425</v>
      </c>
      <c r="AL30" s="64">
        <f t="shared" si="25"/>
        <v>0.22399999999999998</v>
      </c>
    </row>
    <row r="31" spans="1:38" ht="14.5" customHeight="1" x14ac:dyDescent="0.35">
      <c r="A31" s="130"/>
      <c r="B31" t="s">
        <v>25</v>
      </c>
      <c r="C31" s="13">
        <v>12.678489357992991</v>
      </c>
      <c r="D31" s="13" t="s">
        <v>82</v>
      </c>
      <c r="E31" s="13">
        <v>6.0222824450466721</v>
      </c>
      <c r="F31" s="13">
        <v>5.0713957431971979</v>
      </c>
      <c r="G31" s="13">
        <v>10.776715954294049</v>
      </c>
      <c r="H31" s="13" t="s">
        <v>82</v>
      </c>
      <c r="I31" s="13">
        <v>1.5848111697491241</v>
      </c>
      <c r="J31" s="13">
        <v>5.0713957431971979</v>
      </c>
      <c r="K31" s="84">
        <v>4.1205090413477228</v>
      </c>
      <c r="L31" s="94" t="s">
        <v>82</v>
      </c>
      <c r="M31" s="13">
        <v>9.9000000000000005E-2</v>
      </c>
      <c r="N31" s="52">
        <v>1.1900000000000001E-2</v>
      </c>
      <c r="O31" s="13">
        <v>0.21554511359227399</v>
      </c>
      <c r="P31" s="13">
        <v>5.162677129692316</v>
      </c>
      <c r="Q31" s="13">
        <v>3.9156935454356159</v>
      </c>
      <c r="R31" s="13">
        <v>0.21592078989007041</v>
      </c>
      <c r="S31" s="13">
        <v>0.18351357818928329</v>
      </c>
      <c r="T31" s="13">
        <v>-2.58377695628287E-3</v>
      </c>
      <c r="U31" s="87">
        <v>0.5</v>
      </c>
      <c r="V31" s="87">
        <v>0.3</v>
      </c>
      <c r="W31" s="87">
        <v>0.1</v>
      </c>
      <c r="X31" s="87">
        <v>0.1</v>
      </c>
      <c r="Y31" s="71">
        <f t="shared" si="5"/>
        <v>0.6</v>
      </c>
      <c r="Z31" s="71">
        <f t="shared" si="6"/>
        <v>0.6</v>
      </c>
      <c r="AA31" s="66">
        <f t="shared" si="0"/>
        <v>0.77600000000000002</v>
      </c>
      <c r="AB31" s="13">
        <f t="shared" si="23"/>
        <v>5.0713957431971979</v>
      </c>
      <c r="AC31" s="13">
        <v>0.21592078989007041</v>
      </c>
      <c r="AD31" s="13">
        <v>0.18351357818928329</v>
      </c>
      <c r="AE31" s="13">
        <f t="shared" si="20"/>
        <v>0.14240653667488384</v>
      </c>
      <c r="AF31" s="13">
        <f t="shared" si="8"/>
        <v>4.1107041514399451E-2</v>
      </c>
      <c r="AG31" s="64">
        <f t="shared" si="24"/>
        <v>0.22399999999999995</v>
      </c>
      <c r="AH31" s="13">
        <v>5.162677129692316</v>
      </c>
      <c r="AI31" s="13">
        <f t="shared" si="21"/>
        <v>3.9156935454356159</v>
      </c>
      <c r="AJ31" s="13">
        <f t="shared" si="22"/>
        <v>3.0385781912580381</v>
      </c>
      <c r="AK31" s="13">
        <f t="shared" si="10"/>
        <v>0.8771153541775778</v>
      </c>
      <c r="AL31" s="64">
        <f t="shared" si="25"/>
        <v>0.22399999999999995</v>
      </c>
    </row>
    <row r="32" spans="1:38" ht="14.5" customHeight="1" x14ac:dyDescent="0.35">
      <c r="A32" s="130"/>
      <c r="B32" t="s">
        <v>26</v>
      </c>
      <c r="C32" s="13">
        <v>13.030811664437991</v>
      </c>
      <c r="D32" s="13" t="s">
        <v>82</v>
      </c>
      <c r="E32" s="13">
        <v>7.4461780939645621</v>
      </c>
      <c r="F32" s="13">
        <v>3.1025742058185681</v>
      </c>
      <c r="G32" s="13">
        <v>11.16926714094685</v>
      </c>
      <c r="H32" s="13" t="s">
        <v>82</v>
      </c>
      <c r="I32" s="13">
        <v>2.4820593646548539</v>
      </c>
      <c r="J32" s="13">
        <v>5.8948909910552789</v>
      </c>
      <c r="K32" s="84">
        <v>2.7923167852367108</v>
      </c>
      <c r="L32" s="94" t="s">
        <v>82</v>
      </c>
      <c r="M32" s="13">
        <v>0.115</v>
      </c>
      <c r="N32" s="52">
        <v>1.3100000000000001E-2</v>
      </c>
      <c r="O32" s="13">
        <v>0.21207468422079501</v>
      </c>
      <c r="P32" s="13">
        <v>6.010872744044323</v>
      </c>
      <c r="Q32" s="13">
        <v>6.4381109829155161</v>
      </c>
      <c r="R32" s="13">
        <v>0.21592078989007041</v>
      </c>
      <c r="S32" s="13">
        <v>0.279127479652577</v>
      </c>
      <c r="T32" s="13">
        <v>0</v>
      </c>
      <c r="U32" s="87">
        <v>0.4</v>
      </c>
      <c r="V32" s="87">
        <v>0.3</v>
      </c>
      <c r="W32" s="87">
        <v>0.15</v>
      </c>
      <c r="X32" s="87">
        <v>0.15</v>
      </c>
      <c r="Y32" s="71">
        <f t="shared" si="5"/>
        <v>0.6</v>
      </c>
      <c r="Z32" s="71">
        <f t="shared" si="6"/>
        <v>0.6</v>
      </c>
      <c r="AA32" s="66">
        <f t="shared" si="0"/>
        <v>0.72400000000000009</v>
      </c>
      <c r="AB32" s="13">
        <f t="shared" si="23"/>
        <v>5.8948909910552789</v>
      </c>
      <c r="AC32" s="13">
        <v>0.21592078989007041</v>
      </c>
      <c r="AD32" s="13">
        <v>0.279127479652577</v>
      </c>
      <c r="AE32" s="13">
        <f t="shared" si="20"/>
        <v>0.20208829526846578</v>
      </c>
      <c r="AF32" s="13">
        <f t="shared" si="8"/>
        <v>7.7039184384111226E-2</v>
      </c>
      <c r="AG32" s="64">
        <f t="shared" si="24"/>
        <v>0.27599999999999991</v>
      </c>
      <c r="AH32" s="13">
        <v>6.010872744044323</v>
      </c>
      <c r="AI32" s="13">
        <f t="shared" si="21"/>
        <v>6.4381109829155161</v>
      </c>
      <c r="AJ32" s="13">
        <f t="shared" si="22"/>
        <v>4.6611923516308345</v>
      </c>
      <c r="AK32" s="13">
        <f t="shared" si="10"/>
        <v>1.7769186312846816</v>
      </c>
      <c r="AL32" s="64">
        <f t="shared" si="25"/>
        <v>0.27599999999999986</v>
      </c>
    </row>
    <row r="33" spans="1:38" ht="14.5" customHeight="1" x14ac:dyDescent="0.35">
      <c r="A33" s="130"/>
      <c r="B33" t="s">
        <v>27</v>
      </c>
      <c r="C33" s="13">
        <v>18.991548760801439</v>
      </c>
      <c r="D33" s="13">
        <v>6.5739976479697297</v>
      </c>
      <c r="E33" s="13">
        <v>6.5739976479697297</v>
      </c>
      <c r="F33" s="13">
        <v>5.8435534648619827</v>
      </c>
      <c r="G33" s="13">
        <v>16.43499411992433</v>
      </c>
      <c r="H33" s="13" t="s">
        <v>82</v>
      </c>
      <c r="I33" s="13">
        <v>6.5739976479697297</v>
      </c>
      <c r="J33" s="13">
        <v>4.7478871902003608</v>
      </c>
      <c r="K33" s="84">
        <v>5.1131092817542347</v>
      </c>
      <c r="L33" s="94">
        <f t="shared" ref="L33" si="26">(G33-I33)/C33</f>
        <v>0.51923076923076961</v>
      </c>
      <c r="M33" s="13">
        <v>0.14399999999999999</v>
      </c>
      <c r="N33" s="52">
        <v>1.32E-2</v>
      </c>
      <c r="O33" s="13">
        <v>0.25032416979988997</v>
      </c>
      <c r="P33" s="13">
        <v>5.9568695567412133</v>
      </c>
      <c r="Q33" s="13">
        <v>7.5602491078504279</v>
      </c>
      <c r="R33" s="13">
        <v>1.079603949450352E-2</v>
      </c>
      <c r="S33" s="13">
        <v>0.1233269025891046</v>
      </c>
      <c r="T33" s="13">
        <v>4.5702572733777102E-6</v>
      </c>
      <c r="U33" s="87">
        <v>0.4</v>
      </c>
      <c r="V33" s="87">
        <v>0.3</v>
      </c>
      <c r="W33" s="87">
        <v>0.15</v>
      </c>
      <c r="X33" s="87">
        <v>0.15</v>
      </c>
      <c r="Y33" s="71">
        <f t="shared" si="5"/>
        <v>0.6</v>
      </c>
      <c r="Z33" s="71">
        <f t="shared" si="6"/>
        <v>0.6</v>
      </c>
      <c r="AA33" s="66">
        <f t="shared" si="0"/>
        <v>0.72400000000000009</v>
      </c>
      <c r="AB33" s="13">
        <f t="shared" si="23"/>
        <v>4.7478871902003608</v>
      </c>
      <c r="AC33" s="13">
        <v>1.079603949450352E-2</v>
      </c>
      <c r="AD33" s="13">
        <v>0.1233269025891046</v>
      </c>
      <c r="AE33" s="13">
        <f t="shared" si="20"/>
        <v>8.9288677474511746E-2</v>
      </c>
      <c r="AF33" s="13">
        <f t="shared" si="8"/>
        <v>3.4038225114592854E-2</v>
      </c>
      <c r="AG33" s="64">
        <f t="shared" si="24"/>
        <v>0.27599999999999986</v>
      </c>
      <c r="AH33" s="13">
        <v>5.9568695567412133</v>
      </c>
      <c r="AI33" s="13">
        <f t="shared" si="21"/>
        <v>7.5602491078504279</v>
      </c>
      <c r="AJ33" s="13">
        <f t="shared" si="22"/>
        <v>5.4736203540837103</v>
      </c>
      <c r="AK33" s="13">
        <f t="shared" si="10"/>
        <v>2.0866287537667176</v>
      </c>
      <c r="AL33" s="64">
        <f t="shared" si="25"/>
        <v>0.27599999999999991</v>
      </c>
    </row>
    <row r="34" spans="1:38" ht="14.5" customHeight="1" x14ac:dyDescent="0.35">
      <c r="A34" s="130"/>
      <c r="B34" t="s">
        <v>28</v>
      </c>
      <c r="C34" s="13">
        <v>21.103972236552082</v>
      </c>
      <c r="D34" s="13" t="s">
        <v>82</v>
      </c>
      <c r="E34" s="13">
        <v>12.193406181118981</v>
      </c>
      <c r="F34" s="13">
        <v>5.6277259297472213</v>
      </c>
      <c r="G34" s="13">
        <v>18.75908643249074</v>
      </c>
      <c r="H34" s="13" t="s">
        <v>82</v>
      </c>
      <c r="I34" s="13">
        <v>3.2828401256858788</v>
      </c>
      <c r="J34" s="13">
        <v>10.31749753786991</v>
      </c>
      <c r="K34" s="84">
        <v>5.1587487689349532</v>
      </c>
      <c r="L34" s="84" t="s">
        <v>82</v>
      </c>
      <c r="M34" s="13">
        <v>0.17199999999999999</v>
      </c>
      <c r="N34" s="52">
        <v>1.4500000000000001E-2</v>
      </c>
      <c r="O34" s="13">
        <v>9.6525096525096501</v>
      </c>
      <c r="P34" s="13">
        <v>14.116613685795549</v>
      </c>
      <c r="Q34" s="13">
        <v>12.29325147146263</v>
      </c>
      <c r="R34" s="13">
        <v>0.49661781674716188</v>
      </c>
      <c r="S34" s="13">
        <v>1.57056431987269</v>
      </c>
      <c r="T34" s="13">
        <v>2.0971235304173799E-3</v>
      </c>
      <c r="U34" s="87">
        <v>0.3</v>
      </c>
      <c r="V34" s="87">
        <v>0.3</v>
      </c>
      <c r="W34" s="87">
        <v>0.2</v>
      </c>
      <c r="X34" s="87">
        <v>0.2</v>
      </c>
      <c r="Y34" s="71">
        <f t="shared" si="5"/>
        <v>0.6</v>
      </c>
      <c r="Z34" s="71">
        <f t="shared" si="6"/>
        <v>0.6</v>
      </c>
      <c r="AA34" s="66">
        <f t="shared" si="0"/>
        <v>0.67199999999999993</v>
      </c>
      <c r="AB34" s="13">
        <f t="shared" si="23"/>
        <v>10.31749753786991</v>
      </c>
      <c r="AC34" s="13">
        <v>0.49661781674716188</v>
      </c>
      <c r="AD34" s="13">
        <v>1.57056431987269</v>
      </c>
      <c r="AE34" s="13">
        <f t="shared" si="20"/>
        <v>1.0554192229544475</v>
      </c>
      <c r="AF34" s="13">
        <f t="shared" si="8"/>
        <v>0.51514509691824251</v>
      </c>
      <c r="AG34" s="64">
        <f t="shared" si="24"/>
        <v>0.32800000000000012</v>
      </c>
      <c r="AH34" s="13">
        <v>14.116613685795549</v>
      </c>
      <c r="AI34" s="13">
        <f t="shared" si="21"/>
        <v>12.29325147146263</v>
      </c>
      <c r="AJ34" s="13">
        <f t="shared" si="22"/>
        <v>8.261064988822886</v>
      </c>
      <c r="AK34" s="13">
        <f t="shared" si="10"/>
        <v>4.0321864826397444</v>
      </c>
      <c r="AL34" s="64">
        <f t="shared" si="25"/>
        <v>0.32800000000000012</v>
      </c>
    </row>
    <row r="35" spans="1:38" ht="14.5" customHeight="1" x14ac:dyDescent="0.35">
      <c r="A35" s="130"/>
      <c r="B35" t="s">
        <v>29</v>
      </c>
      <c r="C35" s="13">
        <v>25.112156319779562</v>
      </c>
      <c r="D35" s="13" t="s">
        <v>82</v>
      </c>
      <c r="E35" s="13">
        <v>12.89543162367058</v>
      </c>
      <c r="F35" s="13">
        <v>8.8231900583009253</v>
      </c>
      <c r="G35" s="13">
        <v>22.397328609533119</v>
      </c>
      <c r="H35" s="13" t="s">
        <v>82</v>
      </c>
      <c r="I35" s="13">
        <v>3.393534637808048</v>
      </c>
      <c r="J35" s="13">
        <v>10.85931084098576</v>
      </c>
      <c r="K35" s="84">
        <v>8.1444831307393155</v>
      </c>
      <c r="L35" s="84" t="s">
        <v>82</v>
      </c>
      <c r="M35" s="13">
        <v>0.192</v>
      </c>
      <c r="N35" s="52">
        <v>1.4200000000000001E-2</v>
      </c>
      <c r="O35" s="13">
        <v>0.46663555762949099</v>
      </c>
      <c r="P35" s="13">
        <v>15.27133341647726</v>
      </c>
      <c r="Q35" s="13">
        <v>16.399214899388159</v>
      </c>
      <c r="R35" s="13">
        <v>0.21592078989007041</v>
      </c>
      <c r="S35" s="13">
        <v>2.0253254379404799</v>
      </c>
      <c r="T35" s="13">
        <v>3.1205613684018901E-2</v>
      </c>
      <c r="U35" s="87">
        <v>0.15</v>
      </c>
      <c r="V35" s="87">
        <v>0.25</v>
      </c>
      <c r="W35" s="87">
        <v>0.3</v>
      </c>
      <c r="X35" s="87">
        <v>0.3</v>
      </c>
      <c r="Y35" s="71">
        <f t="shared" si="5"/>
        <v>0.6</v>
      </c>
      <c r="Z35" s="71">
        <f t="shared" si="6"/>
        <v>0.6</v>
      </c>
      <c r="AA35" s="66">
        <f t="shared" si="0"/>
        <v>0.58799999999999997</v>
      </c>
      <c r="AB35" s="13">
        <f t="shared" si="23"/>
        <v>10.85931084098576</v>
      </c>
      <c r="AC35" s="13">
        <v>0.21592078989007041</v>
      </c>
      <c r="AD35" s="13">
        <v>2.0253254379404799</v>
      </c>
      <c r="AE35" s="13">
        <f t="shared" si="20"/>
        <v>1.1908913575090021</v>
      </c>
      <c r="AF35" s="13">
        <f t="shared" si="8"/>
        <v>0.83443408043147782</v>
      </c>
      <c r="AG35" s="64">
        <f t="shared" si="24"/>
        <v>0.41200000000000003</v>
      </c>
      <c r="AH35" s="13">
        <v>15.27133341647726</v>
      </c>
      <c r="AI35" s="13">
        <f t="shared" si="21"/>
        <v>16.399214899388159</v>
      </c>
      <c r="AJ35" s="13">
        <f t="shared" si="22"/>
        <v>9.6427383608402373</v>
      </c>
      <c r="AK35" s="13">
        <f t="shared" si="10"/>
        <v>6.756476538547922</v>
      </c>
      <c r="AL35" s="64">
        <f t="shared" si="25"/>
        <v>0.41200000000000003</v>
      </c>
    </row>
    <row r="36" spans="1:38" ht="14.5" customHeight="1" x14ac:dyDescent="0.35">
      <c r="A36" s="130"/>
      <c r="B36" t="s">
        <v>30</v>
      </c>
      <c r="C36" s="13">
        <v>29.380594117585339</v>
      </c>
      <c r="D36" s="13" t="s">
        <v>82</v>
      </c>
      <c r="E36" s="13">
        <v>13.640990126021761</v>
      </c>
      <c r="F36" s="13" t="s">
        <v>82</v>
      </c>
      <c r="G36" s="13">
        <v>24.13405945373081</v>
      </c>
      <c r="H36" s="13" t="s">
        <v>82</v>
      </c>
      <c r="I36" s="13">
        <v>6.2958415966254284</v>
      </c>
      <c r="J36" s="13">
        <v>11.54237626047995</v>
      </c>
      <c r="K36" s="84">
        <v>6.2958415966254284</v>
      </c>
      <c r="L36" s="84" t="s">
        <v>82</v>
      </c>
      <c r="M36" s="13">
        <v>0.218</v>
      </c>
      <c r="N36" s="52">
        <v>1.4500000000000001E-2</v>
      </c>
      <c r="O36" s="13">
        <v>0.72259556326324104</v>
      </c>
      <c r="P36" s="13">
        <v>21.122690951118908</v>
      </c>
      <c r="Q36" s="13">
        <v>13.602529885111331</v>
      </c>
      <c r="R36" s="13">
        <v>0.25910494786808452</v>
      </c>
      <c r="S36" s="13">
        <v>0.62544972074453464</v>
      </c>
      <c r="T36" s="13">
        <v>-1.55766348604981E-6</v>
      </c>
      <c r="U36" s="87">
        <v>0.15</v>
      </c>
      <c r="V36" s="87">
        <v>0.25</v>
      </c>
      <c r="W36" s="87">
        <v>0.3</v>
      </c>
      <c r="X36" s="87">
        <v>0.3</v>
      </c>
      <c r="Y36" s="71">
        <f t="shared" si="5"/>
        <v>0.6</v>
      </c>
      <c r="Z36" s="71">
        <f t="shared" si="6"/>
        <v>0.6</v>
      </c>
      <c r="AA36" s="66">
        <f t="shared" si="0"/>
        <v>0.58799999999999997</v>
      </c>
      <c r="AB36" s="13">
        <f t="shared" si="23"/>
        <v>11.54237626047995</v>
      </c>
      <c r="AC36" s="13">
        <v>0.25910494786808452</v>
      </c>
      <c r="AD36" s="13">
        <v>0.62544972074453464</v>
      </c>
      <c r="AE36" s="13">
        <f t="shared" si="20"/>
        <v>0.36776443579778634</v>
      </c>
      <c r="AF36" s="13">
        <f t="shared" si="8"/>
        <v>0.25768528494674831</v>
      </c>
      <c r="AG36" s="64">
        <f t="shared" si="24"/>
        <v>0.41200000000000003</v>
      </c>
      <c r="AH36" s="13">
        <v>21.122690951118908</v>
      </c>
      <c r="AI36" s="13">
        <f t="shared" si="21"/>
        <v>13.602529885111331</v>
      </c>
      <c r="AJ36" s="13">
        <f t="shared" si="22"/>
        <v>7.9982875724454621</v>
      </c>
      <c r="AK36" s="13">
        <f t="shared" si="10"/>
        <v>5.6042423126658685</v>
      </c>
      <c r="AL36" s="64">
        <f t="shared" si="25"/>
        <v>0.41200000000000003</v>
      </c>
    </row>
    <row r="37" spans="1:38" ht="14.5" customHeight="1" x14ac:dyDescent="0.35">
      <c r="A37" s="130"/>
      <c r="B37" t="s">
        <v>31</v>
      </c>
      <c r="C37" s="13">
        <v>34.250680732279562</v>
      </c>
      <c r="D37" s="13" t="s">
        <v>82</v>
      </c>
      <c r="E37" s="13">
        <v>22.26294247598171</v>
      </c>
      <c r="F37" s="13" t="s">
        <v>82</v>
      </c>
      <c r="G37" s="13">
        <v>29.113078622437619</v>
      </c>
      <c r="H37" s="13" t="s">
        <v>82</v>
      </c>
      <c r="I37" s="13">
        <v>1.7125340366139781</v>
      </c>
      <c r="J37" s="13">
        <v>18.837874402753759</v>
      </c>
      <c r="K37" s="84">
        <v>8.5626701830698888</v>
      </c>
      <c r="L37" s="84" t="s">
        <v>82</v>
      </c>
      <c r="M37" s="13">
        <v>0.245</v>
      </c>
      <c r="N37" s="52">
        <v>1.7299999999999999E-2</v>
      </c>
      <c r="O37" s="13">
        <v>1.1825642723681999</v>
      </c>
      <c r="P37" s="13">
        <v>27.161491629623249</v>
      </c>
      <c r="Q37" s="13">
        <v>21.035390997197268</v>
      </c>
      <c r="R37" s="13">
        <v>0.21592078989007041</v>
      </c>
      <c r="S37" s="13">
        <v>0.55493374116541561</v>
      </c>
      <c r="T37" s="13">
        <v>-7.6263202181964799E-6</v>
      </c>
      <c r="U37" s="87">
        <v>0.05</v>
      </c>
      <c r="V37" s="87">
        <v>0.15</v>
      </c>
      <c r="W37" s="87">
        <v>0.4</v>
      </c>
      <c r="X37" s="87">
        <v>0.4</v>
      </c>
      <c r="Y37" s="71">
        <f t="shared" si="5"/>
        <v>0.6</v>
      </c>
      <c r="Z37" s="71">
        <f t="shared" si="6"/>
        <v>0.6</v>
      </c>
      <c r="AA37" s="66">
        <f t="shared" si="0"/>
        <v>0.52400000000000002</v>
      </c>
      <c r="AB37" s="13">
        <f t="shared" si="23"/>
        <v>18.837874402753759</v>
      </c>
      <c r="AC37" s="13">
        <v>0.21592078989007041</v>
      </c>
      <c r="AD37" s="13">
        <v>0.55493374116541561</v>
      </c>
      <c r="AE37" s="13">
        <f t="shared" si="20"/>
        <v>0.2907852803706778</v>
      </c>
      <c r="AF37" s="13">
        <f t="shared" si="8"/>
        <v>0.2641484607947378</v>
      </c>
      <c r="AG37" s="64">
        <f t="shared" si="24"/>
        <v>0.47599999999999998</v>
      </c>
      <c r="AH37" s="13">
        <v>27.161491629623249</v>
      </c>
      <c r="AI37" s="13">
        <f t="shared" si="21"/>
        <v>21.035390997197268</v>
      </c>
      <c r="AJ37" s="13">
        <f t="shared" si="22"/>
        <v>11.022544882531369</v>
      </c>
      <c r="AK37" s="13">
        <f t="shared" si="10"/>
        <v>10.0128461146659</v>
      </c>
      <c r="AL37" s="64">
        <f t="shared" si="25"/>
        <v>0.47599999999999998</v>
      </c>
    </row>
    <row r="38" spans="1:38" ht="14.5" customHeight="1" x14ac:dyDescent="0.35">
      <c r="A38" s="130"/>
      <c r="B38" t="s">
        <v>32</v>
      </c>
      <c r="C38" s="13">
        <v>33.708263846999962</v>
      </c>
      <c r="D38" s="13" t="s">
        <v>82</v>
      </c>
      <c r="E38" s="13" t="s">
        <v>82</v>
      </c>
      <c r="F38" s="13" t="s">
        <v>82</v>
      </c>
      <c r="G38" s="13">
        <v>31.934144697157858</v>
      </c>
      <c r="H38" s="13" t="s">
        <v>82</v>
      </c>
      <c r="I38" s="13">
        <v>8.8705957492105174</v>
      </c>
      <c r="J38" s="13">
        <v>15.967072348578929</v>
      </c>
      <c r="K38" s="84">
        <v>7.0964765993684136</v>
      </c>
      <c r="L38" s="84" t="s">
        <v>82</v>
      </c>
      <c r="M38" s="13">
        <v>0.27</v>
      </c>
      <c r="N38" s="53">
        <v>1.72E-2</v>
      </c>
      <c r="O38" s="13">
        <v>1.2903558801517401</v>
      </c>
      <c r="P38" s="13">
        <v>26.837632324437159</v>
      </c>
      <c r="Q38" s="13">
        <v>17.349918634268761</v>
      </c>
      <c r="R38" s="13">
        <v>1.079603949450352E-2</v>
      </c>
      <c r="S38" s="13">
        <v>5.2906343602724592E-3</v>
      </c>
      <c r="T38" s="13">
        <v>0</v>
      </c>
      <c r="U38" s="87">
        <v>0.05</v>
      </c>
      <c r="V38" s="87">
        <v>0.15</v>
      </c>
      <c r="W38" s="87">
        <v>0.4</v>
      </c>
      <c r="X38" s="87">
        <v>0.4</v>
      </c>
      <c r="Y38" s="71">
        <f t="shared" si="5"/>
        <v>0.6</v>
      </c>
      <c r="Z38" s="71">
        <f t="shared" si="6"/>
        <v>0.6</v>
      </c>
      <c r="AA38" s="66">
        <f t="shared" si="0"/>
        <v>0.52400000000000002</v>
      </c>
      <c r="AB38" s="13">
        <f t="shared" si="23"/>
        <v>15.967072348578929</v>
      </c>
      <c r="AC38" s="13">
        <v>1.079603949450352E-2</v>
      </c>
      <c r="AD38" s="13">
        <v>5.2906343602724592E-3</v>
      </c>
      <c r="AE38" s="13">
        <f t="shared" si="20"/>
        <v>2.7722924047827689E-3</v>
      </c>
      <c r="AF38" s="13">
        <f t="shared" si="8"/>
        <v>2.5183419554896903E-3</v>
      </c>
      <c r="AG38" s="64">
        <f t="shared" si="24"/>
        <v>0.47599999999999992</v>
      </c>
      <c r="AH38" s="13">
        <v>26.837632324437159</v>
      </c>
      <c r="AI38" s="13">
        <f t="shared" si="21"/>
        <v>17.349918634268761</v>
      </c>
      <c r="AJ38" s="13">
        <f t="shared" si="22"/>
        <v>9.0913573643568313</v>
      </c>
      <c r="AK38" s="13">
        <f t="shared" si="10"/>
        <v>8.2585612699119295</v>
      </c>
      <c r="AL38" s="64">
        <f t="shared" si="25"/>
        <v>0.47599999999999998</v>
      </c>
    </row>
    <row r="39" spans="1:38" ht="14.5" customHeight="1" thickBot="1" x14ac:dyDescent="0.4">
      <c r="A39" s="72"/>
      <c r="B39" s="73" t="s">
        <v>91</v>
      </c>
      <c r="C39" s="74">
        <v>7.87</v>
      </c>
      <c r="D39" s="74">
        <v>1.39</v>
      </c>
      <c r="E39" s="74">
        <v>3.64</v>
      </c>
      <c r="F39" s="74">
        <v>2.84</v>
      </c>
      <c r="G39" s="74">
        <v>6.1998432679621862</v>
      </c>
      <c r="H39" s="74">
        <v>1.05</v>
      </c>
      <c r="I39" s="74">
        <v>1.3639655189516811</v>
      </c>
      <c r="J39" s="74">
        <v>2.893260191715687</v>
      </c>
      <c r="K39" s="85">
        <v>1.9426175572948181</v>
      </c>
      <c r="L39" s="95">
        <f t="shared" ref="L39" si="27">(G39-I39)/C39</f>
        <v>0.6144698537497465</v>
      </c>
      <c r="M39" s="75">
        <v>0.11609999999999999</v>
      </c>
      <c r="N39" s="75">
        <v>1.14E-2</v>
      </c>
      <c r="O39" s="74">
        <v>5.8082692480428939</v>
      </c>
      <c r="P39" s="74">
        <v>3.86</v>
      </c>
      <c r="Q39" s="74"/>
      <c r="R39" s="74">
        <v>2.5499999999999998</v>
      </c>
      <c r="S39" s="74"/>
      <c r="T39" s="74"/>
      <c r="U39" s="88"/>
      <c r="V39" s="88"/>
      <c r="W39" s="88"/>
      <c r="X39" s="88"/>
      <c r="Y39" s="76"/>
      <c r="Z39" s="76"/>
      <c r="AA39" s="77"/>
      <c r="AB39" s="74"/>
      <c r="AC39" s="74"/>
      <c r="AD39" s="74"/>
      <c r="AE39" s="74"/>
      <c r="AF39" s="74"/>
      <c r="AG39" s="78"/>
      <c r="AH39" s="74"/>
      <c r="AI39" s="74"/>
      <c r="AJ39" s="74"/>
      <c r="AK39" s="74"/>
      <c r="AL39" s="79"/>
    </row>
    <row r="40" spans="1:38" ht="14.5" customHeight="1" x14ac:dyDescent="0.35">
      <c r="A40" s="129" t="s">
        <v>37</v>
      </c>
      <c r="B40" s="51" t="s">
        <v>22</v>
      </c>
      <c r="C40" s="13">
        <v>0.65102054107670271</v>
      </c>
      <c r="D40" s="13">
        <v>0.1021208691885024</v>
      </c>
      <c r="E40" s="13">
        <v>0.342104911781483</v>
      </c>
      <c r="F40" s="13">
        <v>0.20679476010671741</v>
      </c>
      <c r="G40" s="13">
        <v>0.56932384572590078</v>
      </c>
      <c r="H40" s="13">
        <v>8.1696695350801901E-2</v>
      </c>
      <c r="I40" s="13">
        <v>0.1021208691885024</v>
      </c>
      <c r="J40" s="13">
        <v>0.28083239026838158</v>
      </c>
      <c r="K40" s="84">
        <v>0.18637058626901681</v>
      </c>
      <c r="L40" s="94">
        <f>(G40-I40)/C40</f>
        <v>0.71764705882352942</v>
      </c>
      <c r="M40" s="53">
        <v>0.1128</v>
      </c>
      <c r="N40" s="53">
        <v>2.7699999999999999E-2</v>
      </c>
      <c r="O40" s="13">
        <v>9.5662519772964527E-2</v>
      </c>
      <c r="P40" s="13">
        <v>0.2837930269425567</v>
      </c>
      <c r="Q40" s="13">
        <v>0.28730786557174859</v>
      </c>
      <c r="R40" s="13">
        <v>1.0227666939800694E-2</v>
      </c>
      <c r="S40" s="13">
        <v>1.4526278493632878E-2</v>
      </c>
      <c r="T40" s="13">
        <v>0.14054896734501474</v>
      </c>
      <c r="U40" s="87">
        <v>0.5</v>
      </c>
      <c r="V40" s="87">
        <v>0.3</v>
      </c>
      <c r="W40" s="87">
        <v>0.1</v>
      </c>
      <c r="X40" s="87">
        <v>0.1</v>
      </c>
      <c r="Y40" s="71">
        <f t="shared" si="5"/>
        <v>0.6</v>
      </c>
      <c r="Z40" s="71">
        <f t="shared" si="6"/>
        <v>0.6</v>
      </c>
      <c r="AA40" s="66">
        <f t="shared" si="0"/>
        <v>0.77600000000000002</v>
      </c>
      <c r="AB40" s="13">
        <f t="shared" si="23"/>
        <v>0.28083239026838158</v>
      </c>
      <c r="AC40" s="13">
        <v>1.0227666939800694E-2</v>
      </c>
      <c r="AD40" s="13">
        <v>1.4526278493632878E-2</v>
      </c>
      <c r="AE40" s="13">
        <f t="shared" ref="AE40:AE50" si="28">AD40*AA40</f>
        <v>1.1272392111059114E-2</v>
      </c>
      <c r="AF40" s="13">
        <f t="shared" si="8"/>
        <v>3.2538863825737636E-3</v>
      </c>
      <c r="AG40" s="64">
        <f>AF40/AD40</f>
        <v>0.22399999999999992</v>
      </c>
      <c r="AH40" s="13">
        <v>0.2837930269425567</v>
      </c>
      <c r="AI40" s="13">
        <f t="shared" ref="AI40:AI50" si="29">Q40</f>
        <v>0.28730786557174859</v>
      </c>
      <c r="AJ40" s="13">
        <f t="shared" ref="AJ40:AJ50" si="30">AI40*AA40</f>
        <v>0.2229509036836769</v>
      </c>
      <c r="AK40" s="13">
        <f t="shared" si="10"/>
        <v>6.435696188807169E-2</v>
      </c>
      <c r="AL40" s="64">
        <f>AK40/AI40</f>
        <v>0.22400000000000003</v>
      </c>
    </row>
    <row r="41" spans="1:38" ht="14.5" customHeight="1" x14ac:dyDescent="0.35">
      <c r="A41" s="130"/>
      <c r="B41" t="s">
        <v>23</v>
      </c>
      <c r="C41" s="13">
        <v>3.5736584327206411</v>
      </c>
      <c r="D41" s="13">
        <v>0.50517684651024775</v>
      </c>
      <c r="E41" s="13">
        <v>2.1890996682110728</v>
      </c>
      <c r="F41" s="13">
        <v>0.87938191799932008</v>
      </c>
      <c r="G41" s="13">
        <v>2.9562200647636718</v>
      </c>
      <c r="H41" s="13">
        <v>0.61743836795696938</v>
      </c>
      <c r="I41" s="13">
        <v>0.46775633936134048</v>
      </c>
      <c r="J41" s="13">
        <v>1.7961843431475479</v>
      </c>
      <c r="K41" s="84">
        <v>0.69227938225478391</v>
      </c>
      <c r="L41" s="94">
        <f t="shared" ref="L41:L50" si="31">(G41-I41)/C41</f>
        <v>0.69633507853403143</v>
      </c>
      <c r="M41" s="52">
        <v>0.19850000000000001</v>
      </c>
      <c r="N41" s="52">
        <v>4.7300000000000002E-2</v>
      </c>
      <c r="O41" s="13">
        <v>0.86031842327499897</v>
      </c>
      <c r="P41" s="13">
        <v>1.768714506157878</v>
      </c>
      <c r="Q41" s="13">
        <v>0.78402016980951061</v>
      </c>
      <c r="R41" s="13">
        <v>0.1157849087524607</v>
      </c>
      <c r="S41" s="13">
        <v>0.1477069087577946</v>
      </c>
      <c r="T41" s="13">
        <v>1.3529917678827099E-2</v>
      </c>
      <c r="U41" s="87">
        <v>0.5</v>
      </c>
      <c r="V41" s="87">
        <v>0.3</v>
      </c>
      <c r="W41" s="87">
        <v>0.1</v>
      </c>
      <c r="X41" s="87">
        <v>0.1</v>
      </c>
      <c r="Y41" s="71">
        <f t="shared" si="5"/>
        <v>0.6</v>
      </c>
      <c r="Z41" s="71">
        <f t="shared" si="6"/>
        <v>0.6</v>
      </c>
      <c r="AA41" s="66">
        <f t="shared" si="0"/>
        <v>0.77600000000000002</v>
      </c>
      <c r="AB41" s="13">
        <f t="shared" si="23"/>
        <v>1.7961843431475479</v>
      </c>
      <c r="AC41" s="13">
        <v>0.1157849087524607</v>
      </c>
      <c r="AD41" s="13">
        <v>0.1477069087577946</v>
      </c>
      <c r="AE41" s="13">
        <f t="shared" si="28"/>
        <v>0.11462056119604862</v>
      </c>
      <c r="AF41" s="13">
        <f t="shared" si="8"/>
        <v>3.3086347561745985E-2</v>
      </c>
      <c r="AG41" s="64">
        <f t="shared" ref="AG41:AG50" si="32">AF41/AD41</f>
        <v>0.22399999999999995</v>
      </c>
      <c r="AH41" s="13">
        <v>1.768714506157878</v>
      </c>
      <c r="AI41" s="13">
        <f t="shared" si="29"/>
        <v>0.78402016980951061</v>
      </c>
      <c r="AJ41" s="13">
        <f t="shared" si="30"/>
        <v>0.60839965177218025</v>
      </c>
      <c r="AK41" s="13">
        <f t="shared" si="10"/>
        <v>0.17562051803733036</v>
      </c>
      <c r="AL41" s="64">
        <f t="shared" ref="AL41:AL50" si="33">AK41/AI41</f>
        <v>0.22399999999999998</v>
      </c>
    </row>
    <row r="42" spans="1:38" ht="14.5" customHeight="1" x14ac:dyDescent="0.35">
      <c r="A42" s="130"/>
      <c r="B42" t="s">
        <v>24</v>
      </c>
      <c r="C42" s="13">
        <v>6.2351321788639709</v>
      </c>
      <c r="D42" s="13">
        <v>1.009497590863691</v>
      </c>
      <c r="E42" s="13">
        <v>3.6816970960911068</v>
      </c>
      <c r="F42" s="13">
        <v>1.543937491909174</v>
      </c>
      <c r="G42" s="13">
        <v>5.166252376773004</v>
      </c>
      <c r="H42" s="13">
        <v>1.068879802090966</v>
      </c>
      <c r="I42" s="13">
        <v>0.96990945004550655</v>
      </c>
      <c r="J42" s="13">
        <v>3.0680809134092559</v>
      </c>
      <c r="K42" s="84">
        <v>1.1282620133182419</v>
      </c>
      <c r="L42" s="94">
        <f t="shared" si="31"/>
        <v>0.67301587301587307</v>
      </c>
      <c r="M42" s="52">
        <v>0.24540000000000001</v>
      </c>
      <c r="N42" s="52">
        <v>5.7700000000000001E-2</v>
      </c>
      <c r="O42" s="13">
        <v>1.0437402548001899</v>
      </c>
      <c r="P42" s="13">
        <v>2.8768049670774229</v>
      </c>
      <c r="Q42" s="13">
        <v>1.661610052268109</v>
      </c>
      <c r="R42" s="13">
        <v>0.1204163051025591</v>
      </c>
      <c r="S42" s="13">
        <v>0.20432770834553271</v>
      </c>
      <c r="T42" s="13">
        <v>6.7292770436851806E-2</v>
      </c>
      <c r="U42" s="87">
        <v>0.4</v>
      </c>
      <c r="V42" s="87">
        <v>0.4</v>
      </c>
      <c r="W42" s="87">
        <v>0.1</v>
      </c>
      <c r="X42" s="87">
        <v>0.1</v>
      </c>
      <c r="Y42" s="71">
        <f t="shared" si="5"/>
        <v>0.6</v>
      </c>
      <c r="Z42" s="71">
        <f t="shared" si="6"/>
        <v>0.6</v>
      </c>
      <c r="AA42" s="66">
        <f t="shared" si="0"/>
        <v>0.73599999999999999</v>
      </c>
      <c r="AB42" s="13">
        <f t="shared" si="23"/>
        <v>3.0680809134092559</v>
      </c>
      <c r="AC42" s="13">
        <v>0.1204163051025591</v>
      </c>
      <c r="AD42" s="13">
        <v>0.20432770834553271</v>
      </c>
      <c r="AE42" s="13">
        <f t="shared" si="28"/>
        <v>0.15038519334231207</v>
      </c>
      <c r="AF42" s="13">
        <f t="shared" si="8"/>
        <v>5.3942515003220642E-2</v>
      </c>
      <c r="AG42" s="64">
        <f t="shared" si="32"/>
        <v>0.26400000000000001</v>
      </c>
      <c r="AH42" s="13">
        <v>2.8768049670774229</v>
      </c>
      <c r="AI42" s="13">
        <f t="shared" si="29"/>
        <v>1.661610052268109</v>
      </c>
      <c r="AJ42" s="13">
        <f t="shared" si="30"/>
        <v>1.2229449984693281</v>
      </c>
      <c r="AK42" s="13">
        <f t="shared" si="10"/>
        <v>0.43866505379878085</v>
      </c>
      <c r="AL42" s="64">
        <f t="shared" si="33"/>
        <v>0.26400000000000007</v>
      </c>
    </row>
    <row r="43" spans="1:38" ht="14.5" customHeight="1" x14ac:dyDescent="0.35">
      <c r="A43" s="130"/>
      <c r="B43" t="s">
        <v>25</v>
      </c>
      <c r="C43" s="13">
        <v>9.3745283648185254</v>
      </c>
      <c r="D43" s="13">
        <v>1.329720335435252</v>
      </c>
      <c r="E43" s="13">
        <v>5.2745573305598326</v>
      </c>
      <c r="F43" s="13">
        <v>2.7702506988234421</v>
      </c>
      <c r="G43" s="13">
        <v>7.6902159399338732</v>
      </c>
      <c r="H43" s="13">
        <v>1.6843124248846519</v>
      </c>
      <c r="I43" s="13">
        <v>1.2632343186634889</v>
      </c>
      <c r="J43" s="13">
        <v>4.321591090164568</v>
      </c>
      <c r="K43" s="84">
        <v>2.1053905311058161</v>
      </c>
      <c r="L43" s="94">
        <f t="shared" si="31"/>
        <v>0.68557919621749408</v>
      </c>
      <c r="M43" s="52">
        <v>0.314</v>
      </c>
      <c r="N43" s="52">
        <v>6.6199999999999995E-2</v>
      </c>
      <c r="O43" s="13">
        <v>1.6923169767172299</v>
      </c>
      <c r="P43" s="13">
        <v>4.0389243318745658</v>
      </c>
      <c r="Q43" s="13">
        <v>2.8989982027374022</v>
      </c>
      <c r="R43" s="13">
        <v>0.1883434515706694</v>
      </c>
      <c r="S43" s="13">
        <v>0.26382892926822737</v>
      </c>
      <c r="T43" s="13">
        <v>0.212122896115854</v>
      </c>
      <c r="U43" s="87">
        <v>0.4</v>
      </c>
      <c r="V43" s="87">
        <v>0.4</v>
      </c>
      <c r="W43" s="87">
        <v>0.1</v>
      </c>
      <c r="X43" s="87">
        <v>0.1</v>
      </c>
      <c r="Y43" s="71">
        <f t="shared" si="5"/>
        <v>0.6</v>
      </c>
      <c r="Z43" s="71">
        <f t="shared" si="6"/>
        <v>0.6</v>
      </c>
      <c r="AA43" s="66">
        <f t="shared" si="0"/>
        <v>0.73599999999999999</v>
      </c>
      <c r="AB43" s="13">
        <f t="shared" si="23"/>
        <v>4.321591090164568</v>
      </c>
      <c r="AC43" s="13">
        <v>0.1883434515706694</v>
      </c>
      <c r="AD43" s="13">
        <v>0.26382892926822737</v>
      </c>
      <c r="AE43" s="13">
        <f t="shared" si="28"/>
        <v>0.19417809194141533</v>
      </c>
      <c r="AF43" s="13">
        <f t="shared" si="8"/>
        <v>6.9650837326812043E-2</v>
      </c>
      <c r="AG43" s="64">
        <f t="shared" si="32"/>
        <v>0.26400000000000007</v>
      </c>
      <c r="AH43" s="13">
        <v>4.0389243318745658</v>
      </c>
      <c r="AI43" s="13">
        <f t="shared" si="29"/>
        <v>2.8989982027374022</v>
      </c>
      <c r="AJ43" s="13">
        <f t="shared" si="30"/>
        <v>2.133662677214728</v>
      </c>
      <c r="AK43" s="13">
        <f t="shared" si="10"/>
        <v>0.76533552552267414</v>
      </c>
      <c r="AL43" s="64">
        <f t="shared" si="33"/>
        <v>0.26400000000000001</v>
      </c>
    </row>
    <row r="44" spans="1:38" ht="14.5" customHeight="1" x14ac:dyDescent="0.35">
      <c r="A44" s="130"/>
      <c r="B44" t="s">
        <v>26</v>
      </c>
      <c r="C44" s="13">
        <v>15.157269159787599</v>
      </c>
      <c r="D44" s="13">
        <v>2.236708478838358</v>
      </c>
      <c r="E44" s="13">
        <v>9.0658077706107925</v>
      </c>
      <c r="F44" s="13">
        <v>3.8547529103384468</v>
      </c>
      <c r="G44" s="13">
        <v>12.8729711388463</v>
      </c>
      <c r="H44" s="13">
        <v>2.2842980209413022</v>
      </c>
      <c r="I44" s="13">
        <v>2.165324165683943</v>
      </c>
      <c r="J44" s="13">
        <v>7.7333005917283684</v>
      </c>
      <c r="K44" s="84">
        <v>2.9743463814339872</v>
      </c>
      <c r="L44" s="94">
        <f t="shared" si="31"/>
        <v>0.70643642072213519</v>
      </c>
      <c r="M44" s="52">
        <v>0.4037</v>
      </c>
      <c r="N44" s="52">
        <v>7.0400000000000004E-2</v>
      </c>
      <c r="O44" s="13">
        <v>2.8759141177609</v>
      </c>
      <c r="P44" s="13">
        <v>6.3710622491394249</v>
      </c>
      <c r="Q44" s="13">
        <v>5.1299161096885344</v>
      </c>
      <c r="R44" s="13">
        <v>0.2794275797892718</v>
      </c>
      <c r="S44" s="13">
        <v>0.33286034507642293</v>
      </c>
      <c r="T44" s="13">
        <v>0.57428181252417498</v>
      </c>
      <c r="U44" s="87">
        <v>0.3</v>
      </c>
      <c r="V44" s="87">
        <v>0.3</v>
      </c>
      <c r="W44" s="87">
        <v>0.2</v>
      </c>
      <c r="X44" s="87">
        <v>0.2</v>
      </c>
      <c r="Y44" s="71">
        <f t="shared" si="5"/>
        <v>0.6</v>
      </c>
      <c r="Z44" s="71">
        <f t="shared" si="6"/>
        <v>0.6</v>
      </c>
      <c r="AA44" s="66">
        <f t="shared" si="0"/>
        <v>0.67199999999999993</v>
      </c>
      <c r="AB44" s="13">
        <f t="shared" si="23"/>
        <v>7.7333005917283684</v>
      </c>
      <c r="AC44" s="13">
        <v>0.2794275797892718</v>
      </c>
      <c r="AD44" s="13">
        <v>0.33286034507642293</v>
      </c>
      <c r="AE44" s="13">
        <f t="shared" si="28"/>
        <v>0.22368215189135618</v>
      </c>
      <c r="AF44" s="13">
        <f t="shared" si="8"/>
        <v>0.10917819318506675</v>
      </c>
      <c r="AG44" s="64">
        <f t="shared" si="32"/>
        <v>0.32800000000000007</v>
      </c>
      <c r="AH44" s="13">
        <v>6.3710622491394249</v>
      </c>
      <c r="AI44" s="13">
        <f t="shared" si="29"/>
        <v>5.1299161096885344</v>
      </c>
      <c r="AJ44" s="13">
        <f t="shared" si="30"/>
        <v>3.4473036257106946</v>
      </c>
      <c r="AK44" s="13">
        <f t="shared" si="10"/>
        <v>1.6826124839778398</v>
      </c>
      <c r="AL44" s="64">
        <f t="shared" si="33"/>
        <v>0.32800000000000012</v>
      </c>
    </row>
    <row r="45" spans="1:38" ht="14.5" customHeight="1" x14ac:dyDescent="0.35">
      <c r="A45" s="130"/>
      <c r="B45" t="s">
        <v>27</v>
      </c>
      <c r="C45" s="13">
        <v>22.065650129300959</v>
      </c>
      <c r="D45" s="13">
        <v>3.4812312097198119</v>
      </c>
      <c r="E45" s="13">
        <v>13.44290820984112</v>
      </c>
      <c r="F45" s="13">
        <v>5.1415107097400297</v>
      </c>
      <c r="G45" s="13">
        <v>18.423746709901771</v>
      </c>
      <c r="H45" s="13">
        <v>3.6419034193991879</v>
      </c>
      <c r="I45" s="13">
        <v>3.1063293871346009</v>
      </c>
      <c r="J45" s="13">
        <v>11.273833379169551</v>
      </c>
      <c r="K45" s="84">
        <v>4.0435839435976284</v>
      </c>
      <c r="L45" s="94">
        <f t="shared" si="31"/>
        <v>0.69417475728155342</v>
      </c>
      <c r="M45" s="52">
        <v>0.43419999999999997</v>
      </c>
      <c r="N45" s="52">
        <v>6.6299999999999998E-2</v>
      </c>
      <c r="O45" s="13">
        <v>4.0624416261308296</v>
      </c>
      <c r="P45" s="13">
        <v>9.0513290102272048</v>
      </c>
      <c r="Q45" s="13">
        <v>6.6481293514558883</v>
      </c>
      <c r="R45" s="13">
        <v>0.33654813477381912</v>
      </c>
      <c r="S45" s="13">
        <v>0.34933830845803898</v>
      </c>
      <c r="T45" s="13">
        <v>0.68859392369152905</v>
      </c>
      <c r="U45" s="87">
        <v>0.3</v>
      </c>
      <c r="V45" s="87">
        <v>0.3</v>
      </c>
      <c r="W45" s="87">
        <v>0.2</v>
      </c>
      <c r="X45" s="87">
        <v>0.2</v>
      </c>
      <c r="Y45" s="71">
        <f t="shared" si="5"/>
        <v>0.6</v>
      </c>
      <c r="Z45" s="71">
        <f t="shared" si="6"/>
        <v>0.6</v>
      </c>
      <c r="AA45" s="66">
        <f t="shared" si="0"/>
        <v>0.67199999999999993</v>
      </c>
      <c r="AB45" s="13">
        <f t="shared" si="23"/>
        <v>11.273833379169551</v>
      </c>
      <c r="AC45" s="13">
        <v>0.33654813477381912</v>
      </c>
      <c r="AD45" s="13">
        <v>0.34933830845803898</v>
      </c>
      <c r="AE45" s="13">
        <f t="shared" si="28"/>
        <v>0.23475534328380218</v>
      </c>
      <c r="AF45" s="13">
        <f t="shared" si="8"/>
        <v>0.1145829651742368</v>
      </c>
      <c r="AG45" s="64">
        <f t="shared" si="32"/>
        <v>0.32800000000000001</v>
      </c>
      <c r="AH45" s="13">
        <v>9.0513290102272048</v>
      </c>
      <c r="AI45" s="13">
        <f t="shared" si="29"/>
        <v>6.6481293514558883</v>
      </c>
      <c r="AJ45" s="13">
        <f t="shared" si="30"/>
        <v>4.4675429241783569</v>
      </c>
      <c r="AK45" s="13">
        <f t="shared" si="10"/>
        <v>2.1805864272775315</v>
      </c>
      <c r="AL45" s="64">
        <f t="shared" si="33"/>
        <v>0.32800000000000001</v>
      </c>
    </row>
    <row r="46" spans="1:38" ht="14.5" customHeight="1" x14ac:dyDescent="0.35">
      <c r="A46" s="130"/>
      <c r="B46" t="s">
        <v>28</v>
      </c>
      <c r="C46" s="13">
        <v>30.544475433307412</v>
      </c>
      <c r="D46" s="13">
        <v>4.9348518915480826</v>
      </c>
      <c r="E46" s="13">
        <v>18.35248840712979</v>
      </c>
      <c r="F46" s="13">
        <v>7.2571351346295323</v>
      </c>
      <c r="G46" s="13">
        <v>25.835401079281141</v>
      </c>
      <c r="H46" s="13">
        <v>4.7090743540262743</v>
      </c>
      <c r="I46" s="13">
        <v>4.4187889486410938</v>
      </c>
      <c r="J46" s="13">
        <v>15.57865008900473</v>
      </c>
      <c r="K46" s="84">
        <v>5.8379620416353131</v>
      </c>
      <c r="L46" s="94">
        <f t="shared" si="31"/>
        <v>0.70116156282998954</v>
      </c>
      <c r="M46" s="52">
        <v>0.46260000000000001</v>
      </c>
      <c r="N46" s="52">
        <v>6.7900000000000002E-2</v>
      </c>
      <c r="O46" s="13">
        <v>4.9359816761869197</v>
      </c>
      <c r="P46" s="13">
        <v>13.102898944132759</v>
      </c>
      <c r="Q46" s="13">
        <v>9.9748665760148523</v>
      </c>
      <c r="R46" s="13">
        <v>0.41065047637539392</v>
      </c>
      <c r="S46" s="13">
        <v>0.4565110648920731</v>
      </c>
      <c r="T46" s="13">
        <v>0.96299658430085899</v>
      </c>
      <c r="U46" s="87">
        <v>0.2</v>
      </c>
      <c r="V46" s="87">
        <v>0.2</v>
      </c>
      <c r="W46" s="87">
        <v>0.3</v>
      </c>
      <c r="X46" s="87">
        <v>0.3</v>
      </c>
      <c r="Y46" s="71">
        <f t="shared" si="5"/>
        <v>0.6</v>
      </c>
      <c r="Z46" s="71">
        <f t="shared" si="6"/>
        <v>0.6</v>
      </c>
      <c r="AA46" s="66">
        <f t="shared" si="0"/>
        <v>0.60799999999999998</v>
      </c>
      <c r="AB46" s="13">
        <f t="shared" si="23"/>
        <v>15.57865008900473</v>
      </c>
      <c r="AC46" s="13">
        <v>0.41065047637539392</v>
      </c>
      <c r="AD46" s="13">
        <v>0.4565110648920731</v>
      </c>
      <c r="AE46" s="13">
        <f t="shared" si="28"/>
        <v>0.27755872745438043</v>
      </c>
      <c r="AF46" s="13">
        <f t="shared" si="8"/>
        <v>0.17895233743769268</v>
      </c>
      <c r="AG46" s="64">
        <f t="shared" si="32"/>
        <v>0.39200000000000007</v>
      </c>
      <c r="AH46" s="13">
        <v>13.102898944132759</v>
      </c>
      <c r="AI46" s="13">
        <f t="shared" si="29"/>
        <v>9.9748665760148523</v>
      </c>
      <c r="AJ46" s="13">
        <f t="shared" si="30"/>
        <v>6.0647188782170298</v>
      </c>
      <c r="AK46" s="13">
        <f t="shared" si="10"/>
        <v>3.9101476977978225</v>
      </c>
      <c r="AL46" s="64">
        <f t="shared" si="33"/>
        <v>0.39200000000000002</v>
      </c>
    </row>
    <row r="47" spans="1:38" ht="14.5" customHeight="1" x14ac:dyDescent="0.35">
      <c r="A47" s="130"/>
      <c r="B47" t="s">
        <v>29</v>
      </c>
      <c r="C47" s="13">
        <v>40.207645715276321</v>
      </c>
      <c r="D47" s="13">
        <v>6.6710202258979896</v>
      </c>
      <c r="E47" s="13">
        <v>25.00498057462444</v>
      </c>
      <c r="F47" s="13">
        <v>8.5316449147538904</v>
      </c>
      <c r="G47" s="13">
        <v>34.761914918624903</v>
      </c>
      <c r="H47" s="13">
        <v>5.4457307966514197</v>
      </c>
      <c r="I47" s="13">
        <v>5.9449227863444669</v>
      </c>
      <c r="J47" s="13">
        <v>21.737542096633589</v>
      </c>
      <c r="K47" s="84">
        <v>7.0794500356468459</v>
      </c>
      <c r="L47" s="94">
        <f t="shared" si="31"/>
        <v>0.71670428893905203</v>
      </c>
      <c r="M47" s="52">
        <v>0.50829999999999997</v>
      </c>
      <c r="N47" s="52">
        <v>5.6099999999999997E-2</v>
      </c>
      <c r="O47" s="13">
        <v>7.9724292054564003</v>
      </c>
      <c r="P47" s="13">
        <v>16.91344561189484</v>
      </c>
      <c r="Q47" s="13">
        <v>13.33276317189077</v>
      </c>
      <c r="R47" s="13">
        <v>0.50945359851082694</v>
      </c>
      <c r="S47" s="13">
        <v>0.6787894248169748</v>
      </c>
      <c r="T47" s="13">
        <v>1.57767645284837</v>
      </c>
      <c r="U47" s="87">
        <v>0.15</v>
      </c>
      <c r="V47" s="87">
        <v>0.25</v>
      </c>
      <c r="W47" s="87">
        <v>0.3</v>
      </c>
      <c r="X47" s="87">
        <v>0.3</v>
      </c>
      <c r="Y47" s="71">
        <f t="shared" si="5"/>
        <v>0.6</v>
      </c>
      <c r="Z47" s="71">
        <f t="shared" si="6"/>
        <v>0.6</v>
      </c>
      <c r="AA47" s="66">
        <f t="shared" si="0"/>
        <v>0.58799999999999997</v>
      </c>
      <c r="AB47" s="13">
        <f t="shared" si="23"/>
        <v>21.737542096633589</v>
      </c>
      <c r="AC47" s="13">
        <v>0.50945359851082694</v>
      </c>
      <c r="AD47" s="13">
        <v>0.6787894248169748</v>
      </c>
      <c r="AE47" s="13">
        <f t="shared" si="28"/>
        <v>0.39912818179238113</v>
      </c>
      <c r="AF47" s="13">
        <f t="shared" si="8"/>
        <v>0.27966124302459366</v>
      </c>
      <c r="AG47" s="64">
        <f t="shared" si="32"/>
        <v>0.41200000000000009</v>
      </c>
      <c r="AH47" s="13">
        <v>16.91344561189484</v>
      </c>
      <c r="AI47" s="13">
        <f t="shared" si="29"/>
        <v>13.33276317189077</v>
      </c>
      <c r="AJ47" s="13">
        <f t="shared" si="30"/>
        <v>7.8396647450717722</v>
      </c>
      <c r="AK47" s="13">
        <f t="shared" si="10"/>
        <v>5.4930984268189977</v>
      </c>
      <c r="AL47" s="64">
        <f t="shared" si="33"/>
        <v>0.41200000000000003</v>
      </c>
    </row>
    <row r="48" spans="1:38" ht="14.5" customHeight="1" x14ac:dyDescent="0.35">
      <c r="A48" s="130"/>
      <c r="B48" t="s">
        <v>30</v>
      </c>
      <c r="C48" s="13">
        <v>54.209853958783583</v>
      </c>
      <c r="D48" s="13">
        <v>7.288719860004516</v>
      </c>
      <c r="E48" s="13">
        <v>35.597587173414922</v>
      </c>
      <c r="F48" s="13">
        <v>11.323546925364161</v>
      </c>
      <c r="G48" s="13">
        <v>47.376679090029363</v>
      </c>
      <c r="H48" s="13">
        <v>6.8331748687542344</v>
      </c>
      <c r="I48" s="13">
        <v>6.8331748687542344</v>
      </c>
      <c r="J48" s="13">
        <v>31.23737082859078</v>
      </c>
      <c r="K48" s="84">
        <v>9.3061333926843375</v>
      </c>
      <c r="L48" s="94">
        <f t="shared" si="31"/>
        <v>0.74789915966386578</v>
      </c>
      <c r="M48" s="52">
        <v>0.51329999999999998</v>
      </c>
      <c r="N48" s="52">
        <v>4.5199999999999997E-2</v>
      </c>
      <c r="O48" s="13">
        <v>13.451684400322099</v>
      </c>
      <c r="P48" s="13">
        <v>26.84640598674854</v>
      </c>
      <c r="Q48" s="13">
        <v>19.248287912697851</v>
      </c>
      <c r="R48" s="13">
        <v>0.56657415349537432</v>
      </c>
      <c r="S48" s="13">
        <v>0.68901955056854591</v>
      </c>
      <c r="T48" s="13">
        <v>1.91876454003606</v>
      </c>
      <c r="U48" s="87">
        <v>0.15</v>
      </c>
      <c r="V48" s="87">
        <v>0.15</v>
      </c>
      <c r="W48" s="87">
        <v>0.35</v>
      </c>
      <c r="X48" s="87">
        <v>0.35</v>
      </c>
      <c r="Y48" s="71">
        <f t="shared" si="5"/>
        <v>0.6</v>
      </c>
      <c r="Z48" s="71">
        <f t="shared" si="6"/>
        <v>0.6</v>
      </c>
      <c r="AA48" s="66">
        <f t="shared" si="0"/>
        <v>0.57599999999999996</v>
      </c>
      <c r="AB48" s="13">
        <f t="shared" si="23"/>
        <v>31.23737082859078</v>
      </c>
      <c r="AC48" s="13">
        <v>0.56657415349537432</v>
      </c>
      <c r="AD48" s="13">
        <v>0.68901955056854591</v>
      </c>
      <c r="AE48" s="13">
        <f t="shared" si="28"/>
        <v>0.39687526112748239</v>
      </c>
      <c r="AF48" s="13">
        <f t="shared" si="8"/>
        <v>0.29214428944106352</v>
      </c>
      <c r="AG48" s="64">
        <f t="shared" si="32"/>
        <v>0.4240000000000001</v>
      </c>
      <c r="AH48" s="13">
        <v>26.84640598674854</v>
      </c>
      <c r="AI48" s="13">
        <f t="shared" si="29"/>
        <v>19.248287912697851</v>
      </c>
      <c r="AJ48" s="13">
        <f t="shared" si="30"/>
        <v>11.087013837713961</v>
      </c>
      <c r="AK48" s="13">
        <f t="shared" si="10"/>
        <v>8.1612740749838899</v>
      </c>
      <c r="AL48" s="64">
        <f t="shared" si="33"/>
        <v>0.42400000000000004</v>
      </c>
    </row>
    <row r="49" spans="1:38" ht="14.5" customHeight="1" x14ac:dyDescent="0.35">
      <c r="A49" s="130"/>
      <c r="B49" t="s">
        <v>31</v>
      </c>
      <c r="C49" s="13">
        <v>65.03056052116662</v>
      </c>
      <c r="D49" s="13">
        <v>8.2608983823047719</v>
      </c>
      <c r="E49" s="13">
        <v>43.225631070199377</v>
      </c>
      <c r="F49" s="13">
        <v>13.544031068662481</v>
      </c>
      <c r="G49" s="13">
        <v>59.075029129272501</v>
      </c>
      <c r="H49" s="13">
        <v>5.9555313918941373</v>
      </c>
      <c r="I49" s="13">
        <v>7.8766705505696653</v>
      </c>
      <c r="J49" s="13">
        <v>39.575466668715883</v>
      </c>
      <c r="K49" s="84">
        <v>11.622891909986951</v>
      </c>
      <c r="L49" s="94">
        <f t="shared" si="31"/>
        <v>0.787296898079764</v>
      </c>
      <c r="M49" s="52">
        <v>0.49099999999999999</v>
      </c>
      <c r="N49" s="52">
        <v>3.8699999999999998E-2</v>
      </c>
      <c r="O49" s="13">
        <v>20.725362086148401</v>
      </c>
      <c r="P49" s="13">
        <v>44.213658953340747</v>
      </c>
      <c r="Q49" s="13">
        <v>25.302882490640901</v>
      </c>
      <c r="R49" s="13">
        <v>0.55885515957854359</v>
      </c>
      <c r="S49" s="13">
        <v>0.68790503057805652</v>
      </c>
      <c r="T49" s="13">
        <v>2.1788119740440202</v>
      </c>
      <c r="U49" s="87">
        <v>0.05</v>
      </c>
      <c r="V49" s="87">
        <v>0.15</v>
      </c>
      <c r="W49" s="87">
        <v>0.4</v>
      </c>
      <c r="X49" s="87">
        <v>0.4</v>
      </c>
      <c r="Y49" s="71">
        <f t="shared" si="5"/>
        <v>0.6</v>
      </c>
      <c r="Z49" s="71">
        <f t="shared" si="6"/>
        <v>0.6</v>
      </c>
      <c r="AA49" s="66">
        <f t="shared" si="0"/>
        <v>0.52400000000000002</v>
      </c>
      <c r="AB49" s="13">
        <f t="shared" si="23"/>
        <v>39.575466668715883</v>
      </c>
      <c r="AC49" s="13">
        <v>0.55885515957854359</v>
      </c>
      <c r="AD49" s="13">
        <v>0.68790503057805652</v>
      </c>
      <c r="AE49" s="13">
        <f t="shared" si="28"/>
        <v>0.36046223602290162</v>
      </c>
      <c r="AF49" s="13">
        <f t="shared" si="8"/>
        <v>0.3274427945551549</v>
      </c>
      <c r="AG49" s="64">
        <f t="shared" si="32"/>
        <v>0.47599999999999998</v>
      </c>
      <c r="AH49" s="13">
        <v>44.213658953340747</v>
      </c>
      <c r="AI49" s="13">
        <f t="shared" si="29"/>
        <v>25.302882490640901</v>
      </c>
      <c r="AJ49" s="13">
        <f t="shared" si="30"/>
        <v>13.258710425095833</v>
      </c>
      <c r="AK49" s="13">
        <f t="shared" si="10"/>
        <v>12.044172065545068</v>
      </c>
      <c r="AL49" s="64">
        <f t="shared" si="33"/>
        <v>0.47599999999999998</v>
      </c>
    </row>
    <row r="50" spans="1:38" ht="14.5" customHeight="1" x14ac:dyDescent="0.35">
      <c r="A50" s="130"/>
      <c r="B50" t="s">
        <v>32</v>
      </c>
      <c r="C50" s="13">
        <v>62.581793483762787</v>
      </c>
      <c r="D50" s="13">
        <v>6.8103716438212452</v>
      </c>
      <c r="E50" s="13">
        <v>41.874582404576572</v>
      </c>
      <c r="F50" s="13">
        <v>13.896839435364971</v>
      </c>
      <c r="G50" s="13">
        <v>59.820832006537962</v>
      </c>
      <c r="H50" s="13">
        <v>2.760961477224829</v>
      </c>
      <c r="I50" s="13">
        <v>6.4422434468579333</v>
      </c>
      <c r="J50" s="13">
        <v>40.402069616723331</v>
      </c>
      <c r="K50" s="84">
        <v>12.9765189429567</v>
      </c>
      <c r="L50" s="94">
        <f t="shared" si="31"/>
        <v>0.8529411764705882</v>
      </c>
      <c r="M50" s="53">
        <v>0.37230000000000002</v>
      </c>
      <c r="N50" s="53">
        <v>5.4699999999999999E-2</v>
      </c>
      <c r="O50" s="13">
        <v>30.853340283126101</v>
      </c>
      <c r="P50" s="13">
        <v>61.28246113964375</v>
      </c>
      <c r="Q50" s="13">
        <v>35.476810996815878</v>
      </c>
      <c r="R50" s="13">
        <v>0.6221509096965554</v>
      </c>
      <c r="S50" s="13">
        <v>0.66615507449317335</v>
      </c>
      <c r="T50" s="13">
        <v>2.8431687876077998</v>
      </c>
      <c r="U50" s="87">
        <v>0.05</v>
      </c>
      <c r="V50" s="87">
        <v>0.15</v>
      </c>
      <c r="W50" s="87">
        <v>0.4</v>
      </c>
      <c r="X50" s="87">
        <v>0.4</v>
      </c>
      <c r="Y50" s="71">
        <f t="shared" si="5"/>
        <v>0.6</v>
      </c>
      <c r="Z50" s="71">
        <f t="shared" si="6"/>
        <v>0.6</v>
      </c>
      <c r="AA50" s="66">
        <f t="shared" si="0"/>
        <v>0.52400000000000002</v>
      </c>
      <c r="AB50" s="13">
        <f t="shared" si="23"/>
        <v>40.402069616723331</v>
      </c>
      <c r="AC50" s="13">
        <v>0.6221509096965554</v>
      </c>
      <c r="AD50" s="13">
        <v>0.66615507449317335</v>
      </c>
      <c r="AE50" s="13">
        <f t="shared" si="28"/>
        <v>0.34906525903442287</v>
      </c>
      <c r="AF50" s="13">
        <f t="shared" si="8"/>
        <v>0.31708981545875048</v>
      </c>
      <c r="AG50" s="64">
        <f t="shared" si="32"/>
        <v>0.47599999999999992</v>
      </c>
      <c r="AH50" s="13">
        <v>61.28246113964375</v>
      </c>
      <c r="AI50" s="13">
        <f t="shared" si="29"/>
        <v>35.476810996815878</v>
      </c>
      <c r="AJ50" s="13">
        <f t="shared" si="30"/>
        <v>18.589848962331519</v>
      </c>
      <c r="AK50" s="13">
        <f t="shared" si="10"/>
        <v>16.886962034484359</v>
      </c>
      <c r="AL50" s="64">
        <f t="shared" si="33"/>
        <v>0.47600000000000003</v>
      </c>
    </row>
    <row r="51" spans="1:38" ht="14.5" customHeight="1" thickBot="1" x14ac:dyDescent="0.4">
      <c r="A51" s="72"/>
      <c r="B51" s="73" t="s">
        <v>91</v>
      </c>
      <c r="C51" s="74">
        <v>9.7799999999999994</v>
      </c>
      <c r="D51" s="74">
        <v>1.41</v>
      </c>
      <c r="E51" s="74">
        <v>5.9</v>
      </c>
      <c r="F51" s="74">
        <v>2.4700000000000002</v>
      </c>
      <c r="G51" s="74">
        <v>8.1399427752724929</v>
      </c>
      <c r="H51" s="74">
        <v>1.2</v>
      </c>
      <c r="I51" s="74">
        <v>1.272130205273635</v>
      </c>
      <c r="J51" s="74">
        <v>5.0645715259786463</v>
      </c>
      <c r="K51" s="85">
        <v>1.8032410440202129</v>
      </c>
      <c r="L51" s="95">
        <f t="shared" ref="L51" si="34">(G51-I51)/C51</f>
        <v>0.70223032413076258</v>
      </c>
      <c r="M51" s="75">
        <v>0.36830000000000002</v>
      </c>
      <c r="N51" s="75">
        <v>5.79E-2</v>
      </c>
      <c r="O51" s="74">
        <v>6.6367909696910461</v>
      </c>
      <c r="P51" s="74">
        <v>4.8600000000000003</v>
      </c>
      <c r="Q51" s="74"/>
      <c r="R51" s="74">
        <v>3.82</v>
      </c>
      <c r="S51" s="74"/>
      <c r="T51" s="74"/>
      <c r="U51" s="88"/>
      <c r="V51" s="88"/>
      <c r="W51" s="88"/>
      <c r="X51" s="88"/>
      <c r="Y51" s="76"/>
      <c r="Z51" s="76"/>
      <c r="AA51" s="77"/>
      <c r="AB51" s="74"/>
      <c r="AC51" s="74"/>
      <c r="AD51" s="74"/>
      <c r="AE51" s="74"/>
      <c r="AF51" s="74"/>
      <c r="AG51" s="78"/>
      <c r="AH51" s="74"/>
      <c r="AI51" s="74"/>
      <c r="AJ51" s="74"/>
      <c r="AK51" s="74"/>
      <c r="AL51" s="79"/>
    </row>
    <row r="52" spans="1:38" ht="14.5" customHeight="1" x14ac:dyDescent="0.35">
      <c r="A52" s="127" t="s">
        <v>38</v>
      </c>
      <c r="B52" s="51" t="s">
        <v>22</v>
      </c>
      <c r="C52" s="13">
        <v>0.72657382965025241</v>
      </c>
      <c r="D52" s="13">
        <v>0.10072081659701911</v>
      </c>
      <c r="E52" s="13">
        <v>0.36136476183663352</v>
      </c>
      <c r="F52" s="13">
        <v>0.2644882512165998</v>
      </c>
      <c r="G52" s="13">
        <v>0.58894767567417294</v>
      </c>
      <c r="H52" s="13">
        <v>0.13762615397607961</v>
      </c>
      <c r="I52" s="13">
        <v>9.2263343447651094E-2</v>
      </c>
      <c r="J52" s="13">
        <v>0.29062953186010099</v>
      </c>
      <c r="K52" s="84">
        <v>0.20605480036642079</v>
      </c>
      <c r="L52" s="94">
        <f>(G52-I52)/C52</f>
        <v>0.68359788359788376</v>
      </c>
      <c r="M52" s="53">
        <v>3.9600000000000003E-2</v>
      </c>
      <c r="N52" s="53">
        <v>0.01</v>
      </c>
      <c r="O52" s="13">
        <v>0.13306145951689319</v>
      </c>
      <c r="P52" s="13">
        <v>0.33509444309012593</v>
      </c>
      <c r="Q52" s="13">
        <v>0.36008825800129152</v>
      </c>
      <c r="R52" s="13">
        <v>1.6722037300498458E-2</v>
      </c>
      <c r="S52" s="13">
        <v>1.7146282554928588E-2</v>
      </c>
      <c r="T52" s="13">
        <v>0.20403463446009454</v>
      </c>
      <c r="U52" s="87">
        <v>0.6</v>
      </c>
      <c r="V52" s="87">
        <v>0.2</v>
      </c>
      <c r="W52" s="87">
        <v>0.1</v>
      </c>
      <c r="X52" s="87">
        <v>0.1</v>
      </c>
      <c r="Y52" s="71">
        <f t="shared" si="5"/>
        <v>0.6</v>
      </c>
      <c r="Z52" s="71">
        <f t="shared" si="6"/>
        <v>0.6</v>
      </c>
      <c r="AA52" s="66">
        <f t="shared" si="0"/>
        <v>0.81600000000000006</v>
      </c>
      <c r="AB52" s="13">
        <f t="shared" si="23"/>
        <v>0.29062953186010099</v>
      </c>
      <c r="AC52" s="13">
        <v>1.6722037300498458E-2</v>
      </c>
      <c r="AD52" s="13">
        <v>1.7146282554928588E-2</v>
      </c>
      <c r="AE52" s="13">
        <f t="shared" ref="AE52:AE62" si="35">AD52*AA52</f>
        <v>1.3991366564821729E-2</v>
      </c>
      <c r="AF52" s="13">
        <f t="shared" si="8"/>
        <v>3.1549159901068588E-3</v>
      </c>
      <c r="AG52" s="64">
        <f>AF52/AD52</f>
        <v>0.18399999999999991</v>
      </c>
      <c r="AH52" s="13">
        <v>0.33509444309012593</v>
      </c>
      <c r="AI52" s="13">
        <f t="shared" ref="AI52:AI62" si="36">Q52</f>
        <v>0.36008825800129152</v>
      </c>
      <c r="AJ52" s="13">
        <f t="shared" ref="AJ52:AJ62" si="37">AI52*AA52</f>
        <v>0.29383201852905388</v>
      </c>
      <c r="AK52" s="13">
        <f t="shared" si="10"/>
        <v>6.6256239472237632E-2</v>
      </c>
      <c r="AL52" s="64">
        <f>AK52/AI52</f>
        <v>0.18399999999999997</v>
      </c>
    </row>
    <row r="53" spans="1:38" ht="14.5" customHeight="1" x14ac:dyDescent="0.35">
      <c r="A53" s="128"/>
      <c r="B53" t="s">
        <v>23</v>
      </c>
      <c r="C53" s="13">
        <v>5.3387316995370764</v>
      </c>
      <c r="D53" s="13">
        <v>0.6197408826036046</v>
      </c>
      <c r="E53" s="13">
        <v>2.755233562418435</v>
      </c>
      <c r="F53" s="13">
        <v>1.9637572545150359</v>
      </c>
      <c r="G53" s="13">
        <v>4.1813842681688991</v>
      </c>
      <c r="H53" s="13">
        <v>1.1573474313681771</v>
      </c>
      <c r="I53" s="13">
        <v>0.57494033687322355</v>
      </c>
      <c r="J53" s="13">
        <v>2.0832253764627189</v>
      </c>
      <c r="K53" s="84">
        <v>1.523218554832956</v>
      </c>
      <c r="L53" s="94">
        <f t="shared" ref="L53:L74" si="38">(G53-I53)/C53</f>
        <v>0.67552447552447559</v>
      </c>
      <c r="M53" s="52">
        <v>6.7199999999999996E-2</v>
      </c>
      <c r="N53" s="52">
        <v>1.8100000000000002E-2</v>
      </c>
      <c r="O53" s="13">
        <v>1.15942221022312</v>
      </c>
      <c r="P53" s="13">
        <v>2.5045608452124521</v>
      </c>
      <c r="Q53" s="13">
        <v>1.600858578579154</v>
      </c>
      <c r="R53" s="13">
        <v>0.10019459386636111</v>
      </c>
      <c r="S53" s="13">
        <v>0.14033548070871091</v>
      </c>
      <c r="T53" s="13">
        <v>0.14098819481696301</v>
      </c>
      <c r="U53" s="87">
        <v>0.6</v>
      </c>
      <c r="V53" s="87">
        <v>0.2</v>
      </c>
      <c r="W53" s="87">
        <v>0.1</v>
      </c>
      <c r="X53" s="87">
        <v>0.1</v>
      </c>
      <c r="Y53" s="71">
        <f t="shared" si="5"/>
        <v>0.6</v>
      </c>
      <c r="Z53" s="71">
        <f t="shared" si="6"/>
        <v>0.6</v>
      </c>
      <c r="AA53" s="66">
        <f t="shared" si="0"/>
        <v>0.81600000000000006</v>
      </c>
      <c r="AB53" s="13">
        <f t="shared" si="23"/>
        <v>2.0832253764627189</v>
      </c>
      <c r="AC53" s="13">
        <v>0.10019459386636111</v>
      </c>
      <c r="AD53" s="13">
        <v>0.14033548070871091</v>
      </c>
      <c r="AE53" s="13">
        <f t="shared" si="35"/>
        <v>0.11451375225830811</v>
      </c>
      <c r="AF53" s="13">
        <f t="shared" si="8"/>
        <v>2.5821728450402801E-2</v>
      </c>
      <c r="AG53" s="64">
        <f t="shared" ref="AG53:AG62" si="39">AF53/AD53</f>
        <v>0.18399999999999994</v>
      </c>
      <c r="AH53" s="13">
        <v>2.5045608452124521</v>
      </c>
      <c r="AI53" s="13">
        <f t="shared" si="36"/>
        <v>1.600858578579154</v>
      </c>
      <c r="AJ53" s="13">
        <f t="shared" si="37"/>
        <v>1.3063006001205897</v>
      </c>
      <c r="AK53" s="13">
        <f t="shared" si="10"/>
        <v>0.29455797845856435</v>
      </c>
      <c r="AL53" s="64">
        <f t="shared" ref="AL53:AL62" si="40">AK53/AI53</f>
        <v>0.184</v>
      </c>
    </row>
    <row r="54" spans="1:38" ht="14.5" customHeight="1" x14ac:dyDescent="0.35">
      <c r="A54" s="128"/>
      <c r="B54" t="s">
        <v>24</v>
      </c>
      <c r="C54" s="13">
        <v>7.5754703179077447</v>
      </c>
      <c r="D54" s="13">
        <v>0.98456703379896571</v>
      </c>
      <c r="E54" s="13">
        <v>3.8975835470223519</v>
      </c>
      <c r="F54" s="13">
        <v>2.6933197370864268</v>
      </c>
      <c r="G54" s="13">
        <v>6.0457298025837316</v>
      </c>
      <c r="H54" s="13">
        <v>1.5297405153240129</v>
      </c>
      <c r="I54" s="13">
        <v>0.90319785745194381</v>
      </c>
      <c r="J54" s="13">
        <v>3.0025226072051101</v>
      </c>
      <c r="K54" s="84">
        <v>2.1400093379266778</v>
      </c>
      <c r="L54" s="94">
        <f t="shared" si="38"/>
        <v>0.67883995703544575</v>
      </c>
      <c r="M54" s="52">
        <v>8.2100000000000006E-2</v>
      </c>
      <c r="N54" s="52">
        <v>2.0299999999999999E-2</v>
      </c>
      <c r="O54" s="13">
        <v>1.5640834016937</v>
      </c>
      <c r="P54" s="13">
        <v>3.5680754379248212</v>
      </c>
      <c r="Q54" s="13">
        <v>2.8868873722434261</v>
      </c>
      <c r="R54" s="13">
        <v>0.13542785764354309</v>
      </c>
      <c r="S54" s="13">
        <v>0.18801370479787599</v>
      </c>
      <c r="T54" s="13">
        <v>0.38050228236289702</v>
      </c>
      <c r="U54" s="87">
        <v>0.5</v>
      </c>
      <c r="V54" s="87">
        <v>0.3</v>
      </c>
      <c r="W54" s="87">
        <v>0.1</v>
      </c>
      <c r="X54" s="87">
        <v>0.1</v>
      </c>
      <c r="Y54" s="71">
        <f t="shared" si="5"/>
        <v>0.6</v>
      </c>
      <c r="Z54" s="71">
        <f t="shared" si="6"/>
        <v>0.6</v>
      </c>
      <c r="AA54" s="66">
        <f t="shared" si="0"/>
        <v>0.77600000000000002</v>
      </c>
      <c r="AB54" s="13">
        <f t="shared" si="23"/>
        <v>3.0025226072051101</v>
      </c>
      <c r="AC54" s="13">
        <v>0.13542785764354309</v>
      </c>
      <c r="AD54" s="13">
        <v>0.18801370479787599</v>
      </c>
      <c r="AE54" s="13">
        <f t="shared" si="35"/>
        <v>0.14589863492315178</v>
      </c>
      <c r="AF54" s="13">
        <f t="shared" si="8"/>
        <v>4.2115069874724215E-2</v>
      </c>
      <c r="AG54" s="64">
        <f t="shared" si="39"/>
        <v>0.22399999999999995</v>
      </c>
      <c r="AH54" s="13">
        <v>3.5680754379248212</v>
      </c>
      <c r="AI54" s="13">
        <f t="shared" si="36"/>
        <v>2.8868873722434261</v>
      </c>
      <c r="AJ54" s="13">
        <f t="shared" si="37"/>
        <v>2.2402246008608988</v>
      </c>
      <c r="AK54" s="13">
        <f t="shared" si="10"/>
        <v>0.64666277138252726</v>
      </c>
      <c r="AL54" s="64">
        <f t="shared" si="40"/>
        <v>0.22399999999999995</v>
      </c>
    </row>
    <row r="55" spans="1:38" ht="14.5" customHeight="1" x14ac:dyDescent="0.35">
      <c r="A55" s="128"/>
      <c r="B55" t="s">
        <v>25</v>
      </c>
      <c r="C55" s="13">
        <v>11.01322098978296</v>
      </c>
      <c r="D55" s="13">
        <v>1.5932832396386509</v>
      </c>
      <c r="E55" s="13">
        <v>5.8327210994958794</v>
      </c>
      <c r="F55" s="13">
        <v>3.5872166506484242</v>
      </c>
      <c r="G55" s="13">
        <v>8.7677165409354991</v>
      </c>
      <c r="H55" s="13">
        <v>2.2455044488474551</v>
      </c>
      <c r="I55" s="13">
        <v>1.4721564436427299</v>
      </c>
      <c r="J55" s="13">
        <v>4.5096437893865904</v>
      </c>
      <c r="K55" s="84">
        <v>2.7859163079061791</v>
      </c>
      <c r="L55" s="94">
        <f t="shared" si="38"/>
        <v>0.66243654822334996</v>
      </c>
      <c r="M55" s="52">
        <v>9.8699999999999996E-2</v>
      </c>
      <c r="N55" s="52">
        <v>2.7E-2</v>
      </c>
      <c r="O55" s="13">
        <v>2.4515887827555201</v>
      </c>
      <c r="P55" s="13">
        <v>5.0068492430087588</v>
      </c>
      <c r="Q55" s="13">
        <v>4.8882541716869801</v>
      </c>
      <c r="R55" s="13">
        <v>0.1761663188859097</v>
      </c>
      <c r="S55" s="13">
        <v>0.23116558853190339</v>
      </c>
      <c r="T55" s="13">
        <v>0.72921235179794397</v>
      </c>
      <c r="U55" s="87">
        <v>0.5</v>
      </c>
      <c r="V55" s="87">
        <v>0.3</v>
      </c>
      <c r="W55" s="87">
        <v>0.1</v>
      </c>
      <c r="X55" s="87">
        <v>0.1</v>
      </c>
      <c r="Y55" s="71">
        <f t="shared" si="5"/>
        <v>0.6</v>
      </c>
      <c r="Z55" s="71">
        <f t="shared" si="6"/>
        <v>0.6</v>
      </c>
      <c r="AA55" s="66">
        <f t="shared" si="0"/>
        <v>0.77600000000000002</v>
      </c>
      <c r="AB55" s="13">
        <f t="shared" si="23"/>
        <v>4.5096437893865904</v>
      </c>
      <c r="AC55" s="13">
        <v>0.1761663188859097</v>
      </c>
      <c r="AD55" s="13">
        <v>0.23116558853190339</v>
      </c>
      <c r="AE55" s="13">
        <f t="shared" si="35"/>
        <v>0.17938449670075704</v>
      </c>
      <c r="AF55" s="13">
        <f t="shared" si="8"/>
        <v>5.1781091831146348E-2</v>
      </c>
      <c r="AG55" s="64">
        <f t="shared" si="39"/>
        <v>0.22399999999999995</v>
      </c>
      <c r="AH55" s="13">
        <v>5.0068492430087588</v>
      </c>
      <c r="AI55" s="13">
        <f t="shared" si="36"/>
        <v>4.8882541716869801</v>
      </c>
      <c r="AJ55" s="13">
        <f t="shared" si="37"/>
        <v>3.7932852372290968</v>
      </c>
      <c r="AK55" s="13">
        <f t="shared" si="10"/>
        <v>1.0949689344578832</v>
      </c>
      <c r="AL55" s="64">
        <f t="shared" si="40"/>
        <v>0.22399999999999995</v>
      </c>
    </row>
    <row r="56" spans="1:38" ht="14.5" customHeight="1" x14ac:dyDescent="0.35">
      <c r="A56" s="128"/>
      <c r="B56" t="s">
        <v>26</v>
      </c>
      <c r="C56" s="13">
        <v>15.757587056229729</v>
      </c>
      <c r="D56" s="13">
        <v>2.7187386118142838</v>
      </c>
      <c r="E56" s="13">
        <v>8.134022050856613</v>
      </c>
      <c r="F56" s="13">
        <v>4.9048263935588317</v>
      </c>
      <c r="G56" s="13">
        <v>12.6171665372769</v>
      </c>
      <c r="H56" s="13">
        <v>3.1404205189528258</v>
      </c>
      <c r="I56" s="13">
        <v>2.5744790120037302</v>
      </c>
      <c r="J56" s="13">
        <v>6.2586472533194133</v>
      </c>
      <c r="K56" s="84">
        <v>3.7840402719537591</v>
      </c>
      <c r="L56" s="94">
        <f t="shared" si="38"/>
        <v>0.63732394366197165</v>
      </c>
      <c r="M56" s="52">
        <v>0.1153</v>
      </c>
      <c r="N56" s="52">
        <v>3.0499999999999999E-2</v>
      </c>
      <c r="O56" s="13">
        <v>3.4252342717523701</v>
      </c>
      <c r="P56" s="13">
        <v>7.0715051221879044</v>
      </c>
      <c r="Q56" s="13">
        <v>7.3473905036291196</v>
      </c>
      <c r="R56" s="13">
        <v>0.2141521813956839</v>
      </c>
      <c r="S56" s="13">
        <v>0.27048992648065617</v>
      </c>
      <c r="T56" s="13">
        <v>1.45481095711542</v>
      </c>
      <c r="U56" s="87">
        <v>0.4</v>
      </c>
      <c r="V56" s="87">
        <v>0.3</v>
      </c>
      <c r="W56" s="87">
        <v>0.15</v>
      </c>
      <c r="X56" s="87">
        <v>0.15</v>
      </c>
      <c r="Y56" s="71">
        <f t="shared" si="5"/>
        <v>0.6</v>
      </c>
      <c r="Z56" s="71">
        <f t="shared" si="6"/>
        <v>0.6</v>
      </c>
      <c r="AA56" s="66">
        <f t="shared" si="0"/>
        <v>0.72400000000000009</v>
      </c>
      <c r="AB56" s="13">
        <f t="shared" si="23"/>
        <v>6.2586472533194133</v>
      </c>
      <c r="AC56" s="13">
        <v>0.2141521813956839</v>
      </c>
      <c r="AD56" s="13">
        <v>0.27048992648065617</v>
      </c>
      <c r="AE56" s="13">
        <f t="shared" si="35"/>
        <v>0.1958347067719951</v>
      </c>
      <c r="AF56" s="13">
        <f t="shared" si="8"/>
        <v>7.4655219708661069E-2</v>
      </c>
      <c r="AG56" s="64">
        <f t="shared" si="39"/>
        <v>0.27599999999999986</v>
      </c>
      <c r="AH56" s="13">
        <v>7.0715051221879044</v>
      </c>
      <c r="AI56" s="13">
        <f t="shared" si="36"/>
        <v>7.3473905036291196</v>
      </c>
      <c r="AJ56" s="13">
        <f t="shared" si="37"/>
        <v>5.3195107246274835</v>
      </c>
      <c r="AK56" s="13">
        <f t="shared" si="10"/>
        <v>2.0278797790016361</v>
      </c>
      <c r="AL56" s="64">
        <f t="shared" si="40"/>
        <v>0.27599999999999986</v>
      </c>
    </row>
    <row r="57" spans="1:38" ht="14.5" customHeight="1" x14ac:dyDescent="0.35">
      <c r="A57" s="128"/>
      <c r="B57" t="s">
        <v>27</v>
      </c>
      <c r="C57" s="13">
        <v>21.345063172349771</v>
      </c>
      <c r="D57" s="13">
        <v>3.3423385209391769</v>
      </c>
      <c r="E57" s="13">
        <v>11.44715081420371</v>
      </c>
      <c r="F57" s="13">
        <v>6.5555738372068841</v>
      </c>
      <c r="G57" s="13">
        <v>16.984243814557878</v>
      </c>
      <c r="H57" s="13">
        <v>4.3608193577918879</v>
      </c>
      <c r="I57" s="13">
        <v>3.155856114191498</v>
      </c>
      <c r="J57" s="13">
        <v>8.9081211223314547</v>
      </c>
      <c r="K57" s="84">
        <v>4.9202665780349264</v>
      </c>
      <c r="L57" s="94">
        <f t="shared" si="38"/>
        <v>0.64784946236559127</v>
      </c>
      <c r="M57" s="52">
        <v>0.14399999999999999</v>
      </c>
      <c r="N57" s="52">
        <v>3.3500000000000002E-2</v>
      </c>
      <c r="O57" s="13">
        <v>5.5346351078934504</v>
      </c>
      <c r="P57" s="13">
        <v>9.6511510609471678</v>
      </c>
      <c r="Q57" s="13">
        <v>9.3154417653830048</v>
      </c>
      <c r="R57" s="13">
        <v>0.2493854451728659</v>
      </c>
      <c r="S57" s="13">
        <v>0.33524774394762091</v>
      </c>
      <c r="T57" s="13">
        <v>1.88333077692729</v>
      </c>
      <c r="U57" s="87">
        <v>0.4</v>
      </c>
      <c r="V57" s="87">
        <v>0.3</v>
      </c>
      <c r="W57" s="87">
        <v>0.15</v>
      </c>
      <c r="X57" s="87">
        <v>0.15</v>
      </c>
      <c r="Y57" s="71">
        <f t="shared" si="5"/>
        <v>0.6</v>
      </c>
      <c r="Z57" s="71">
        <f t="shared" si="6"/>
        <v>0.6</v>
      </c>
      <c r="AA57" s="66">
        <f t="shared" si="0"/>
        <v>0.72400000000000009</v>
      </c>
      <c r="AB57" s="13">
        <f t="shared" si="23"/>
        <v>8.9081211223314547</v>
      </c>
      <c r="AC57" s="13">
        <v>0.2493854451728659</v>
      </c>
      <c r="AD57" s="13">
        <v>0.33524774394762091</v>
      </c>
      <c r="AE57" s="13">
        <f t="shared" si="35"/>
        <v>0.24271936661807758</v>
      </c>
      <c r="AF57" s="13">
        <f t="shared" si="8"/>
        <v>9.2528377329543332E-2</v>
      </c>
      <c r="AG57" s="64">
        <f t="shared" si="39"/>
        <v>0.27599999999999986</v>
      </c>
      <c r="AH57" s="13">
        <v>9.6511510609471678</v>
      </c>
      <c r="AI57" s="13">
        <v>9.32</v>
      </c>
      <c r="AJ57" s="13">
        <f t="shared" si="37"/>
        <v>6.7476800000000008</v>
      </c>
      <c r="AK57" s="13">
        <f t="shared" si="10"/>
        <v>2.5723199999999995</v>
      </c>
      <c r="AL57" s="64">
        <f t="shared" si="40"/>
        <v>0.27599999999999991</v>
      </c>
    </row>
    <row r="58" spans="1:38" ht="14.5" customHeight="1" x14ac:dyDescent="0.35">
      <c r="A58" s="128"/>
      <c r="B58" t="s">
        <v>28</v>
      </c>
      <c r="C58" s="13">
        <v>30.82563216106923</v>
      </c>
      <c r="D58" s="13">
        <v>5.5368332926251744</v>
      </c>
      <c r="E58" s="13">
        <v>16.944280608282</v>
      </c>
      <c r="F58" s="13">
        <v>8.3445182601620527</v>
      </c>
      <c r="G58" s="13">
        <v>25.229896386607621</v>
      </c>
      <c r="H58" s="13">
        <v>5.5957357744616116</v>
      </c>
      <c r="I58" s="13">
        <v>5.2226867228308373</v>
      </c>
      <c r="J58" s="13">
        <v>13.606473304217181</v>
      </c>
      <c r="K58" s="84">
        <v>6.4007363595595983</v>
      </c>
      <c r="L58" s="94">
        <f t="shared" si="38"/>
        <v>0.64904458598726122</v>
      </c>
      <c r="M58" s="52">
        <v>0.1709</v>
      </c>
      <c r="N58" s="52">
        <v>3.6999999999999998E-2</v>
      </c>
      <c r="O58" s="13">
        <v>6.9001028337906201</v>
      </c>
      <c r="P58" s="13">
        <v>13.221368156880629</v>
      </c>
      <c r="Q58" s="13">
        <v>11.571948943617921</v>
      </c>
      <c r="R58" s="13">
        <v>0.25213804390545819</v>
      </c>
      <c r="S58" s="13">
        <v>0.37257380057901368</v>
      </c>
      <c r="T58" s="13">
        <v>2.6619071540539898</v>
      </c>
      <c r="U58" s="87">
        <v>0.3</v>
      </c>
      <c r="V58" s="87">
        <v>0.3</v>
      </c>
      <c r="W58" s="87">
        <v>0.2</v>
      </c>
      <c r="X58" s="87">
        <v>0.2</v>
      </c>
      <c r="Y58" s="71">
        <f t="shared" si="5"/>
        <v>0.6</v>
      </c>
      <c r="Z58" s="71">
        <f t="shared" si="6"/>
        <v>0.6</v>
      </c>
      <c r="AA58" s="66">
        <f t="shared" si="0"/>
        <v>0.67199999999999993</v>
      </c>
      <c r="AB58" s="13">
        <f t="shared" si="23"/>
        <v>13.606473304217181</v>
      </c>
      <c r="AC58" s="13">
        <v>0.25213804390545819</v>
      </c>
      <c r="AD58" s="13">
        <v>0.37257380057901368</v>
      </c>
      <c r="AE58" s="13">
        <f t="shared" si="35"/>
        <v>0.25036959398909719</v>
      </c>
      <c r="AF58" s="13">
        <f t="shared" si="8"/>
        <v>0.12220420658991649</v>
      </c>
      <c r="AG58" s="64">
        <f t="shared" si="39"/>
        <v>0.32800000000000001</v>
      </c>
      <c r="AH58" s="13">
        <v>13.221368156880629</v>
      </c>
      <c r="AI58" s="13">
        <f t="shared" si="36"/>
        <v>11.571948943617921</v>
      </c>
      <c r="AJ58" s="13">
        <f t="shared" si="37"/>
        <v>7.7763496901112417</v>
      </c>
      <c r="AK58" s="13">
        <f t="shared" si="10"/>
        <v>3.7955992535066789</v>
      </c>
      <c r="AL58" s="64">
        <f t="shared" si="40"/>
        <v>0.32800000000000007</v>
      </c>
    </row>
    <row r="59" spans="1:38" ht="14.5" customHeight="1" x14ac:dyDescent="0.35">
      <c r="A59" s="128"/>
      <c r="B59" t="s">
        <v>29</v>
      </c>
      <c r="C59" s="13">
        <v>40.699589249847698</v>
      </c>
      <c r="D59" s="13">
        <v>6.1148928642328828</v>
      </c>
      <c r="E59" s="13">
        <v>23.833861489428632</v>
      </c>
      <c r="F59" s="13">
        <v>10.750834896186181</v>
      </c>
      <c r="G59" s="13">
        <v>33.958986418111913</v>
      </c>
      <c r="H59" s="13">
        <v>6.7406028317357816</v>
      </c>
      <c r="I59" s="13">
        <v>5.8589206047998781</v>
      </c>
      <c r="J59" s="13">
        <v>19.510774441226779</v>
      </c>
      <c r="K59" s="84">
        <v>8.5892913720852579</v>
      </c>
      <c r="L59" s="94">
        <f t="shared" si="38"/>
        <v>0.69042627533193568</v>
      </c>
      <c r="M59" s="52">
        <v>0.1925</v>
      </c>
      <c r="N59" s="52">
        <v>3.7699999999999997E-2</v>
      </c>
      <c r="O59" s="13">
        <v>10.834958125595501</v>
      </c>
      <c r="P59" s="13">
        <v>19.335223373930869</v>
      </c>
      <c r="Q59" s="13">
        <v>15.365811205137049</v>
      </c>
      <c r="R59" s="13">
        <v>0.2868207879361217</v>
      </c>
      <c r="S59" s="13">
        <v>0.42640320379396768</v>
      </c>
      <c r="T59" s="13">
        <v>3.5199385045984402</v>
      </c>
      <c r="U59" s="87">
        <v>0.15</v>
      </c>
      <c r="V59" s="87">
        <v>0.25</v>
      </c>
      <c r="W59" s="87">
        <v>0.3</v>
      </c>
      <c r="X59" s="87">
        <v>0.3</v>
      </c>
      <c r="Y59" s="71">
        <f t="shared" si="5"/>
        <v>0.6</v>
      </c>
      <c r="Z59" s="71">
        <f t="shared" si="6"/>
        <v>0.6</v>
      </c>
      <c r="AA59" s="66">
        <f t="shared" si="0"/>
        <v>0.58799999999999997</v>
      </c>
      <c r="AB59" s="13">
        <f t="shared" si="23"/>
        <v>19.510774441226779</v>
      </c>
      <c r="AC59" s="13">
        <v>0.2868207879361217</v>
      </c>
      <c r="AD59" s="13">
        <v>0.42640320379396768</v>
      </c>
      <c r="AE59" s="13">
        <f t="shared" si="35"/>
        <v>0.25072508383085296</v>
      </c>
      <c r="AF59" s="13">
        <f t="shared" si="8"/>
        <v>0.17567811996311472</v>
      </c>
      <c r="AG59" s="64">
        <f t="shared" si="39"/>
        <v>0.41200000000000009</v>
      </c>
      <c r="AH59" s="13">
        <v>19.335223373930869</v>
      </c>
      <c r="AI59" s="13">
        <f t="shared" si="36"/>
        <v>15.365811205137049</v>
      </c>
      <c r="AJ59" s="13">
        <f t="shared" si="37"/>
        <v>9.0350969886205839</v>
      </c>
      <c r="AK59" s="13">
        <f t="shared" si="10"/>
        <v>6.3307142165164656</v>
      </c>
      <c r="AL59" s="64">
        <f t="shared" si="40"/>
        <v>0.41200000000000009</v>
      </c>
    </row>
    <row r="60" spans="1:38" ht="14.5" customHeight="1" x14ac:dyDescent="0.35">
      <c r="A60" s="128"/>
      <c r="B60" t="s">
        <v>30</v>
      </c>
      <c r="C60" s="13">
        <v>49.923928466928892</v>
      </c>
      <c r="D60" s="13">
        <v>7.3255637190659018</v>
      </c>
      <c r="E60" s="13">
        <v>28.751778989859812</v>
      </c>
      <c r="F60" s="13">
        <v>13.846585758003179</v>
      </c>
      <c r="G60" s="13">
        <v>43.191184933220917</v>
      </c>
      <c r="H60" s="13">
        <v>6.7327435337079669</v>
      </c>
      <c r="I60" s="13">
        <v>6.8174321316162443</v>
      </c>
      <c r="J60" s="13">
        <v>25.279546475620482</v>
      </c>
      <c r="K60" s="84">
        <v>11.094206325984199</v>
      </c>
      <c r="L60" s="94">
        <f t="shared" si="38"/>
        <v>0.72858354537743841</v>
      </c>
      <c r="M60" s="52">
        <v>0.21790000000000001</v>
      </c>
      <c r="N60" s="52">
        <v>3.9899999999999998E-2</v>
      </c>
      <c r="O60" s="13">
        <v>14.515289572007401</v>
      </c>
      <c r="P60" s="13">
        <v>26.758278537505429</v>
      </c>
      <c r="Q60" s="13">
        <v>20.11358276635946</v>
      </c>
      <c r="R60" s="13">
        <v>0.27085571528708607</v>
      </c>
      <c r="S60" s="13">
        <v>0.40630991892875162</v>
      </c>
      <c r="T60" s="13">
        <v>4.8418631864697703</v>
      </c>
      <c r="U60" s="87">
        <v>0.15</v>
      </c>
      <c r="V60" s="87">
        <v>0.25</v>
      </c>
      <c r="W60" s="87">
        <v>0.3</v>
      </c>
      <c r="X60" s="87">
        <v>0.3</v>
      </c>
      <c r="Y60" s="71">
        <f t="shared" si="5"/>
        <v>0.6</v>
      </c>
      <c r="Z60" s="71">
        <f t="shared" si="6"/>
        <v>0.6</v>
      </c>
      <c r="AA60" s="66">
        <f t="shared" si="0"/>
        <v>0.58799999999999997</v>
      </c>
      <c r="AB60" s="13">
        <f t="shared" si="23"/>
        <v>25.279546475620482</v>
      </c>
      <c r="AC60" s="13">
        <v>0.27085571528708607</v>
      </c>
      <c r="AD60" s="13">
        <v>0.40630991892875162</v>
      </c>
      <c r="AE60" s="13">
        <f t="shared" si="35"/>
        <v>0.23891023233010594</v>
      </c>
      <c r="AF60" s="13">
        <f t="shared" si="8"/>
        <v>0.16739968659864568</v>
      </c>
      <c r="AG60" s="64">
        <f t="shared" si="39"/>
        <v>0.41200000000000003</v>
      </c>
      <c r="AH60" s="13">
        <v>26.758278537505429</v>
      </c>
      <c r="AI60" s="13">
        <f t="shared" si="36"/>
        <v>20.11358276635946</v>
      </c>
      <c r="AJ60" s="13">
        <f t="shared" si="37"/>
        <v>11.826786666619363</v>
      </c>
      <c r="AK60" s="13">
        <f t="shared" si="10"/>
        <v>8.2867960997400978</v>
      </c>
      <c r="AL60" s="64">
        <f t="shared" si="40"/>
        <v>0.41199999999999998</v>
      </c>
    </row>
    <row r="61" spans="1:38" ht="14.5" customHeight="1" x14ac:dyDescent="0.35">
      <c r="A61" s="128"/>
      <c r="B61" t="s">
        <v>31</v>
      </c>
      <c r="C61" s="13">
        <v>55.829754143458793</v>
      </c>
      <c r="D61" s="13">
        <v>7.7264391894965287</v>
      </c>
      <c r="E61" s="13">
        <v>33.709706463851802</v>
      </c>
      <c r="F61" s="13">
        <v>14.39360849011047</v>
      </c>
      <c r="G61" s="13">
        <v>49.411824816699571</v>
      </c>
      <c r="H61" s="13">
        <v>6.4179293267592143</v>
      </c>
      <c r="I61" s="13">
        <v>7.5395092091054838</v>
      </c>
      <c r="J61" s="13">
        <v>29.908796862567211</v>
      </c>
      <c r="K61" s="84">
        <v>11.96351874502688</v>
      </c>
      <c r="L61" s="94">
        <f t="shared" si="38"/>
        <v>0.74999999999999989</v>
      </c>
      <c r="M61" s="52">
        <v>0.2447</v>
      </c>
      <c r="N61" s="52">
        <v>3.6999999999999998E-2</v>
      </c>
      <c r="O61" s="13">
        <v>18.876817626492201</v>
      </c>
      <c r="P61" s="13">
        <v>33.899635370178167</v>
      </c>
      <c r="Q61" s="13">
        <v>23.356113118632319</v>
      </c>
      <c r="R61" s="13">
        <v>0.2185563393678317</v>
      </c>
      <c r="S61" s="13">
        <v>0.28861404006204328</v>
      </c>
      <c r="T61" s="13">
        <v>4.2162478781690496</v>
      </c>
      <c r="U61" s="87">
        <v>0.05</v>
      </c>
      <c r="V61" s="87">
        <v>0.15</v>
      </c>
      <c r="W61" s="87">
        <v>0.4</v>
      </c>
      <c r="X61" s="87">
        <v>0.4</v>
      </c>
      <c r="Y61" s="71">
        <f t="shared" si="5"/>
        <v>0.6</v>
      </c>
      <c r="Z61" s="71">
        <f t="shared" si="6"/>
        <v>0.6</v>
      </c>
      <c r="AA61" s="66">
        <f t="shared" si="0"/>
        <v>0.52400000000000002</v>
      </c>
      <c r="AB61" s="13">
        <f t="shared" si="23"/>
        <v>29.908796862567211</v>
      </c>
      <c r="AC61" s="13">
        <v>0.2185563393678317</v>
      </c>
      <c r="AD61" s="13">
        <v>0.28861404006204328</v>
      </c>
      <c r="AE61" s="13">
        <f t="shared" si="35"/>
        <v>0.15123375699251068</v>
      </c>
      <c r="AF61" s="13">
        <f t="shared" si="8"/>
        <v>0.13738028306953259</v>
      </c>
      <c r="AG61" s="64">
        <f t="shared" si="39"/>
        <v>0.47599999999999998</v>
      </c>
      <c r="AH61" s="13">
        <v>33.899635370178167</v>
      </c>
      <c r="AI61" s="13">
        <f t="shared" si="36"/>
        <v>23.356113118632319</v>
      </c>
      <c r="AJ61" s="13">
        <f t="shared" si="37"/>
        <v>12.238603274163335</v>
      </c>
      <c r="AK61" s="13">
        <f t="shared" si="10"/>
        <v>11.117509844468984</v>
      </c>
      <c r="AL61" s="64">
        <f t="shared" si="40"/>
        <v>0.47599999999999998</v>
      </c>
    </row>
    <row r="62" spans="1:38" ht="14.5" customHeight="1" x14ac:dyDescent="0.35">
      <c r="A62" s="128"/>
      <c r="B62" t="s">
        <v>32</v>
      </c>
      <c r="C62" s="13">
        <v>56.01468333316916</v>
      </c>
      <c r="D62" s="13">
        <v>6.6981215709065109</v>
      </c>
      <c r="E62" s="13">
        <v>33.490607854532563</v>
      </c>
      <c r="F62" s="13">
        <v>15.82595390773009</v>
      </c>
      <c r="G62" s="13">
        <v>52.074611820871212</v>
      </c>
      <c r="H62" s="13">
        <v>3.9400715122979491</v>
      </c>
      <c r="I62" s="13">
        <v>6.4354501367533157</v>
      </c>
      <c r="J62" s="13">
        <v>31.454904239845291</v>
      </c>
      <c r="K62" s="84">
        <v>14.18425744427261</v>
      </c>
      <c r="L62" s="94">
        <f t="shared" si="38"/>
        <v>0.81477139507620155</v>
      </c>
      <c r="M62" s="53">
        <v>0.2273</v>
      </c>
      <c r="N62" s="53">
        <v>3.9199999999999999E-2</v>
      </c>
      <c r="O62" s="13">
        <v>23.965537797506801</v>
      </c>
      <c r="P62" s="13">
        <v>48.366010774945622</v>
      </c>
      <c r="Q62" s="13">
        <v>31.769907510303419</v>
      </c>
      <c r="R62" s="13">
        <v>0.2301172540447195</v>
      </c>
      <c r="S62" s="13">
        <v>0.28285710406247672</v>
      </c>
      <c r="T62" s="13">
        <v>5.7685720481518601</v>
      </c>
      <c r="U62" s="87">
        <v>0.05</v>
      </c>
      <c r="V62" s="87">
        <v>0.15</v>
      </c>
      <c r="W62" s="87">
        <v>0.4</v>
      </c>
      <c r="X62" s="87">
        <v>0.4</v>
      </c>
      <c r="Y62" s="71">
        <f t="shared" si="5"/>
        <v>0.6</v>
      </c>
      <c r="Z62" s="71">
        <f t="shared" si="6"/>
        <v>0.6</v>
      </c>
      <c r="AA62" s="66">
        <f t="shared" si="0"/>
        <v>0.52400000000000002</v>
      </c>
      <c r="AB62" s="13">
        <f t="shared" si="23"/>
        <v>31.454904239845291</v>
      </c>
      <c r="AC62" s="13">
        <v>0.2301172540447195</v>
      </c>
      <c r="AD62" s="13">
        <v>0.28285710406247672</v>
      </c>
      <c r="AE62" s="13">
        <f t="shared" si="35"/>
        <v>0.14821712252873781</v>
      </c>
      <c r="AF62" s="13">
        <f t="shared" si="8"/>
        <v>0.13463998153373891</v>
      </c>
      <c r="AG62" s="64">
        <f t="shared" si="39"/>
        <v>0.47599999999999998</v>
      </c>
      <c r="AH62" s="13">
        <v>48.366010774945622</v>
      </c>
      <c r="AI62" s="13">
        <f t="shared" si="36"/>
        <v>31.769907510303419</v>
      </c>
      <c r="AJ62" s="13">
        <f t="shared" si="37"/>
        <v>16.647431535398994</v>
      </c>
      <c r="AK62" s="13">
        <f t="shared" si="10"/>
        <v>15.122475974904425</v>
      </c>
      <c r="AL62" s="64">
        <f t="shared" si="40"/>
        <v>0.47599999999999992</v>
      </c>
    </row>
    <row r="63" spans="1:38" ht="14.5" customHeight="1" thickBot="1" x14ac:dyDescent="0.4">
      <c r="A63" s="72"/>
      <c r="B63" s="73" t="s">
        <v>91</v>
      </c>
      <c r="C63" s="74">
        <v>10.130000000000001</v>
      </c>
      <c r="D63" s="74">
        <v>1.46</v>
      </c>
      <c r="E63" s="74">
        <v>5.38</v>
      </c>
      <c r="F63" s="74">
        <v>3.28</v>
      </c>
      <c r="G63" s="74">
        <v>5.2991841479668151</v>
      </c>
      <c r="H63" s="74">
        <v>1.52</v>
      </c>
      <c r="I63" s="74">
        <v>0.90049500210265587</v>
      </c>
      <c r="J63" s="74">
        <v>2.8642863626203119</v>
      </c>
      <c r="K63" s="85">
        <v>1.534402783243848</v>
      </c>
      <c r="L63" s="95">
        <f t="shared" ref="L63" si="41">(G63-I63)/C63</f>
        <v>0.43422400255322396</v>
      </c>
      <c r="M63" s="75">
        <v>0.11609999999999999</v>
      </c>
      <c r="N63" s="75">
        <v>2.64E-2</v>
      </c>
      <c r="O63" s="74">
        <v>4.5858294884988364</v>
      </c>
      <c r="P63" s="74">
        <v>4.8600000000000003</v>
      </c>
      <c r="Q63" s="74"/>
      <c r="R63" s="74">
        <v>3.57</v>
      </c>
      <c r="S63" s="74"/>
      <c r="T63" s="74"/>
      <c r="U63" s="88"/>
      <c r="V63" s="88"/>
      <c r="W63" s="88"/>
      <c r="X63" s="88"/>
      <c r="Y63" s="76"/>
      <c r="Z63" s="76"/>
      <c r="AA63" s="77"/>
      <c r="AB63" s="74"/>
      <c r="AC63" s="74"/>
      <c r="AD63" s="74"/>
      <c r="AE63" s="74"/>
      <c r="AF63" s="74"/>
      <c r="AG63" s="78"/>
      <c r="AH63" s="74"/>
      <c r="AI63" s="74"/>
      <c r="AJ63" s="74"/>
      <c r="AK63" s="74"/>
      <c r="AL63" s="79"/>
    </row>
    <row r="64" spans="1:38" ht="14.5" customHeight="1" x14ac:dyDescent="0.35">
      <c r="A64" s="124" t="s">
        <v>51</v>
      </c>
      <c r="B64" s="51" t="s">
        <v>22</v>
      </c>
      <c r="C64" s="13">
        <v>0.55296980544876218</v>
      </c>
      <c r="D64" s="13">
        <v>0.25573064341720148</v>
      </c>
      <c r="E64" s="13">
        <v>9.876164773761327E-2</v>
      </c>
      <c r="F64" s="13">
        <v>0.19847751429394739</v>
      </c>
      <c r="G64" s="13">
        <v>0.39719358329257509</v>
      </c>
      <c r="H64" s="13">
        <v>0.12380989172903691</v>
      </c>
      <c r="I64" s="13">
        <v>8.9219459550404251E-2</v>
      </c>
      <c r="J64" s="13">
        <v>0.18034735673825031</v>
      </c>
      <c r="K64" s="84">
        <v>0.1276267670039205</v>
      </c>
      <c r="L64" s="94">
        <f t="shared" si="38"/>
        <v>0.5569456427955134</v>
      </c>
      <c r="M64" s="53">
        <v>3.4500000000000003E-2</v>
      </c>
      <c r="N64" s="53">
        <v>3.8999999999999998E-3</v>
      </c>
      <c r="O64" s="13">
        <v>1.0187001620307166E-2</v>
      </c>
      <c r="P64" s="13">
        <v>9.9316481622646641E-2</v>
      </c>
      <c r="Q64" s="13">
        <v>9.7679623921378342E-2</v>
      </c>
      <c r="R64" s="13">
        <v>2.2920753645691124E-2</v>
      </c>
      <c r="S64" s="13">
        <v>2.3222854788177556E-2</v>
      </c>
      <c r="T64" s="13">
        <v>1.1465100334030686E-2</v>
      </c>
      <c r="U64" s="87">
        <v>0.7</v>
      </c>
      <c r="V64" s="87">
        <v>0.2</v>
      </c>
      <c r="W64" s="87">
        <v>0.05</v>
      </c>
      <c r="X64" s="87">
        <v>0.05</v>
      </c>
      <c r="Y64" s="71">
        <f t="shared" si="5"/>
        <v>0.6</v>
      </c>
      <c r="Z64" s="71">
        <f t="shared" si="6"/>
        <v>0.6</v>
      </c>
      <c r="AA64" s="66">
        <f t="shared" si="0"/>
        <v>0.86799999999999999</v>
      </c>
      <c r="AB64" s="13">
        <f t="shared" si="23"/>
        <v>0.18034735673825031</v>
      </c>
      <c r="AC64" s="13">
        <v>2.2920753645691124E-2</v>
      </c>
      <c r="AD64" s="13">
        <v>2.3222854788177556E-2</v>
      </c>
      <c r="AE64" s="13">
        <f t="shared" ref="AE64:AE74" si="42">AD64*AA64</f>
        <v>2.0157437956138117E-2</v>
      </c>
      <c r="AF64" s="13">
        <f t="shared" si="8"/>
        <v>3.0654168320394387E-3</v>
      </c>
      <c r="AG64" s="64">
        <f>AF64/AD64</f>
        <v>0.13200000000000006</v>
      </c>
      <c r="AH64" s="13">
        <v>9.9316481622646641E-2</v>
      </c>
      <c r="AI64" s="13">
        <f t="shared" ref="AI64:AI74" si="43">Q64</f>
        <v>9.7679623921378342E-2</v>
      </c>
      <c r="AJ64" s="13">
        <f t="shared" ref="AJ64:AJ74" si="44">AI64*AA64</f>
        <v>8.4785913563756393E-2</v>
      </c>
      <c r="AK64" s="13">
        <f t="shared" si="10"/>
        <v>1.2893710357621949E-2</v>
      </c>
      <c r="AL64" s="64">
        <f>AK64/AI64</f>
        <v>0.13200000000000009</v>
      </c>
    </row>
    <row r="65" spans="1:38" ht="14.5" customHeight="1" x14ac:dyDescent="0.35">
      <c r="A65" s="125"/>
      <c r="B65" t="s">
        <v>23</v>
      </c>
      <c r="C65" s="13">
        <v>3.6271656592636048</v>
      </c>
      <c r="D65" s="13">
        <v>1.7332993672530961</v>
      </c>
      <c r="E65" s="13">
        <v>0.67108740347328899</v>
      </c>
      <c r="F65" s="13">
        <v>1.2227788885372199</v>
      </c>
      <c r="G65" s="13">
        <v>2.5278997897705491</v>
      </c>
      <c r="H65" s="13">
        <v>0.88723518680057534</v>
      </c>
      <c r="I65" s="13">
        <v>0.58874539077717991</v>
      </c>
      <c r="J65" s="13">
        <v>1.17749078155436</v>
      </c>
      <c r="K65" s="84">
        <v>0.76166361743900901</v>
      </c>
      <c r="L65" s="94">
        <f t="shared" si="38"/>
        <v>0.53461975028376862</v>
      </c>
      <c r="M65" s="52">
        <v>4.9200000000000001E-2</v>
      </c>
      <c r="N65" s="52">
        <v>7.4999999999999997E-3</v>
      </c>
      <c r="O65" s="13">
        <v>0.1497857443062996</v>
      </c>
      <c r="P65" s="13">
        <v>1.3112281150421039</v>
      </c>
      <c r="Q65" s="13">
        <v>0.76167772450172133</v>
      </c>
      <c r="R65" s="13">
        <v>6.1122009721843E-2</v>
      </c>
      <c r="S65" s="13">
        <v>7.7646292825560778E-2</v>
      </c>
      <c r="T65" s="13">
        <v>0.19517161505788611</v>
      </c>
      <c r="U65" s="87">
        <v>0.7</v>
      </c>
      <c r="V65" s="87">
        <v>0.2</v>
      </c>
      <c r="W65" s="87">
        <v>0.05</v>
      </c>
      <c r="X65" s="87">
        <v>0.05</v>
      </c>
      <c r="Y65" s="71">
        <f t="shared" si="5"/>
        <v>0.6</v>
      </c>
      <c r="Z65" s="71">
        <f t="shared" si="6"/>
        <v>0.6</v>
      </c>
      <c r="AA65" s="66">
        <f t="shared" si="0"/>
        <v>0.86799999999999999</v>
      </c>
      <c r="AB65" s="13">
        <f t="shared" si="23"/>
        <v>1.17749078155436</v>
      </c>
      <c r="AC65" s="13">
        <v>6.1122009721843E-2</v>
      </c>
      <c r="AD65" s="13">
        <v>7.7646292825560778E-2</v>
      </c>
      <c r="AE65" s="13">
        <f t="shared" si="42"/>
        <v>6.7396982172586758E-2</v>
      </c>
      <c r="AF65" s="13">
        <f t="shared" si="8"/>
        <v>1.024931065297402E-2</v>
      </c>
      <c r="AG65" s="64">
        <f t="shared" ref="AG65:AG74" si="45">AF65/AD65</f>
        <v>0.13199999999999995</v>
      </c>
      <c r="AH65" s="13">
        <v>1.3112281150421039</v>
      </c>
      <c r="AI65" s="13">
        <f t="shared" si="43"/>
        <v>0.76167772450172133</v>
      </c>
      <c r="AJ65" s="13">
        <f t="shared" si="44"/>
        <v>0.66113626486749411</v>
      </c>
      <c r="AK65" s="13">
        <f t="shared" si="10"/>
        <v>0.10054145963422723</v>
      </c>
      <c r="AL65" s="64">
        <f t="shared" ref="AL65:AL74" si="46">AK65/AI65</f>
        <v>0.13200000000000001</v>
      </c>
    </row>
    <row r="66" spans="1:38" ht="14.5" customHeight="1" x14ac:dyDescent="0.35">
      <c r="A66" s="125"/>
      <c r="B66" t="s">
        <v>24</v>
      </c>
      <c r="C66" s="13">
        <v>5.4368260451520527</v>
      </c>
      <c r="D66" s="13">
        <v>2.4761781987821232</v>
      </c>
      <c r="E66" s="13">
        <v>1.2660009309393301</v>
      </c>
      <c r="F66" s="13">
        <v>1.694646915430599</v>
      </c>
      <c r="G66" s="13">
        <v>3.907656416757618</v>
      </c>
      <c r="H66" s="13">
        <v>1.262013526432435</v>
      </c>
      <c r="I66" s="13">
        <v>1.126441773197987</v>
      </c>
      <c r="J66" s="13">
        <v>1.7086028312047341</v>
      </c>
      <c r="K66" s="84">
        <v>1.0726118123548971</v>
      </c>
      <c r="L66" s="94">
        <f t="shared" si="38"/>
        <v>0.51155115511551152</v>
      </c>
      <c r="M66" s="52">
        <v>6.1899999999999997E-2</v>
      </c>
      <c r="N66" s="52">
        <v>9.7999999999999997E-3</v>
      </c>
      <c r="O66" s="13">
        <v>0.23226363694300339</v>
      </c>
      <c r="P66" s="13">
        <v>2.001507854027746</v>
      </c>
      <c r="Q66" s="13">
        <v>1.482945754736904</v>
      </c>
      <c r="R66" s="13">
        <v>8.3067020441251679E-2</v>
      </c>
      <c r="S66" s="13">
        <v>0.11549207641915921</v>
      </c>
      <c r="T66" s="13">
        <v>0.3028266918957388</v>
      </c>
      <c r="U66" s="87">
        <v>0.6</v>
      </c>
      <c r="V66" s="87">
        <v>0.3</v>
      </c>
      <c r="W66" s="87">
        <v>0.1</v>
      </c>
      <c r="X66" s="87">
        <v>0.1</v>
      </c>
      <c r="Y66" s="71">
        <f t="shared" si="5"/>
        <v>0.6</v>
      </c>
      <c r="Z66" s="71">
        <f t="shared" si="6"/>
        <v>0.6</v>
      </c>
      <c r="AA66" s="66">
        <f t="shared" si="0"/>
        <v>0.87600000000000011</v>
      </c>
      <c r="AB66" s="13">
        <f t="shared" si="23"/>
        <v>1.7086028312047341</v>
      </c>
      <c r="AC66" s="13">
        <v>8.3067020441251679E-2</v>
      </c>
      <c r="AD66" s="13">
        <v>0.11549207641915921</v>
      </c>
      <c r="AE66" s="13">
        <f t="shared" si="42"/>
        <v>0.10117105894318348</v>
      </c>
      <c r="AF66" s="13">
        <f t="shared" si="8"/>
        <v>1.4321017475975722E-2</v>
      </c>
      <c r="AG66" s="64">
        <f t="shared" si="45"/>
        <v>0.12399999999999983</v>
      </c>
      <c r="AH66" s="13">
        <v>2.001507854027746</v>
      </c>
      <c r="AI66" s="13">
        <f t="shared" si="43"/>
        <v>1.482945754736904</v>
      </c>
      <c r="AJ66" s="13">
        <f t="shared" si="44"/>
        <v>1.2990604811495281</v>
      </c>
      <c r="AK66" s="13">
        <f t="shared" si="10"/>
        <v>0.18388527358737594</v>
      </c>
      <c r="AL66" s="64">
        <f t="shared" si="46"/>
        <v>0.12399999999999989</v>
      </c>
    </row>
    <row r="67" spans="1:38" ht="14.5" customHeight="1" x14ac:dyDescent="0.35">
      <c r="A67" s="125"/>
      <c r="B67" t="s">
        <v>25</v>
      </c>
      <c r="C67" s="13">
        <v>8.3759845206917269</v>
      </c>
      <c r="D67" s="13">
        <v>3.7572667678132339</v>
      </c>
      <c r="E67" s="13">
        <v>2.1999526300522398</v>
      </c>
      <c r="F67" s="13">
        <v>2.4187651228262528</v>
      </c>
      <c r="G67" s="13">
        <v>5.9197650072104633</v>
      </c>
      <c r="H67" s="13">
        <v>2.0126806767771841</v>
      </c>
      <c r="I67" s="13">
        <v>1.9022887885308351</v>
      </c>
      <c r="J67" s="13">
        <v>2.4818462018241672</v>
      </c>
      <c r="K67" s="84">
        <v>1.5356300168554611</v>
      </c>
      <c r="L67" s="94">
        <f t="shared" si="38"/>
        <v>0.47964226876912219</v>
      </c>
      <c r="M67" s="52">
        <v>6.9000000000000006E-2</v>
      </c>
      <c r="N67" s="52">
        <v>1.1900000000000001E-2</v>
      </c>
      <c r="O67" s="13">
        <v>0.37763092271519377</v>
      </c>
      <c r="P67" s="13">
        <v>2.99708765176833</v>
      </c>
      <c r="Q67" s="13">
        <v>2.6855573496905398</v>
      </c>
      <c r="R67" s="13">
        <v>0.12739888773347999</v>
      </c>
      <c r="S67" s="13">
        <v>0.1671279123085721</v>
      </c>
      <c r="T67" s="13">
        <v>0.45196683436932977</v>
      </c>
      <c r="U67" s="87">
        <v>0.6</v>
      </c>
      <c r="V67" s="87">
        <v>0.3</v>
      </c>
      <c r="W67" s="87">
        <v>0.1</v>
      </c>
      <c r="X67" s="87">
        <v>0.1</v>
      </c>
      <c r="Y67" s="71">
        <f t="shared" si="5"/>
        <v>0.6</v>
      </c>
      <c r="Z67" s="71">
        <f t="shared" si="6"/>
        <v>0.6</v>
      </c>
      <c r="AA67" s="66">
        <f t="shared" si="0"/>
        <v>0.87600000000000011</v>
      </c>
      <c r="AB67" s="13">
        <f t="shared" si="23"/>
        <v>2.4818462018241672</v>
      </c>
      <c r="AC67" s="13">
        <v>0.12739888773347999</v>
      </c>
      <c r="AD67" s="13">
        <v>0.1671279123085721</v>
      </c>
      <c r="AE67" s="13">
        <f t="shared" si="42"/>
        <v>0.14640405118230918</v>
      </c>
      <c r="AF67" s="13">
        <f t="shared" si="8"/>
        <v>2.0723861126262927E-2</v>
      </c>
      <c r="AG67" s="64">
        <f t="shared" si="45"/>
        <v>0.12399999999999992</v>
      </c>
      <c r="AH67" s="13">
        <v>2.99708765176833</v>
      </c>
      <c r="AI67" s="13">
        <f t="shared" si="43"/>
        <v>2.6855573496905398</v>
      </c>
      <c r="AJ67" s="13">
        <f t="shared" si="44"/>
        <v>2.3525482383289131</v>
      </c>
      <c r="AK67" s="13">
        <f t="shared" si="10"/>
        <v>0.3330091113616267</v>
      </c>
      <c r="AL67" s="64">
        <f t="shared" si="46"/>
        <v>0.12399999999999992</v>
      </c>
    </row>
    <row r="68" spans="1:38" ht="14.5" customHeight="1" x14ac:dyDescent="0.35">
      <c r="A68" s="125"/>
      <c r="B68" t="s">
        <v>26</v>
      </c>
      <c r="C68" s="13">
        <v>12.30221788720484</v>
      </c>
      <c r="D68" s="13">
        <v>5.2850045233825407</v>
      </c>
      <c r="E68" s="13">
        <v>3.7491912430833421</v>
      </c>
      <c r="F68" s="13">
        <v>3.268022120738963</v>
      </c>
      <c r="G68" s="13">
        <v>8.7631698934719058</v>
      </c>
      <c r="H68" s="13">
        <v>2.7515017975692828</v>
      </c>
      <c r="I68" s="13">
        <v>3.332832655585348</v>
      </c>
      <c r="J68" s="13">
        <v>3.484057236893582</v>
      </c>
      <c r="K68" s="84">
        <v>1.9462800009929759</v>
      </c>
      <c r="L68" s="94">
        <f t="shared" si="38"/>
        <v>0.44141123882503214</v>
      </c>
      <c r="M68" s="52">
        <v>0.08</v>
      </c>
      <c r="N68" s="52">
        <v>1.3100000000000001E-2</v>
      </c>
      <c r="O68" s="13">
        <v>0.54199758018405353</v>
      </c>
      <c r="P68" s="13">
        <v>4.4274999848044621</v>
      </c>
      <c r="Q68" s="13">
        <v>4.2914688390845761</v>
      </c>
      <c r="R68" s="13">
        <v>0.17069978136774949</v>
      </c>
      <c r="S68" s="13">
        <v>0.21710270624666969</v>
      </c>
      <c r="T68" s="13">
        <v>0.60376469945001621</v>
      </c>
      <c r="U68" s="87">
        <v>0.5</v>
      </c>
      <c r="V68" s="87">
        <v>0.2</v>
      </c>
      <c r="W68" s="87">
        <v>0.15</v>
      </c>
      <c r="X68" s="87">
        <v>0.15</v>
      </c>
      <c r="Y68" s="71">
        <f t="shared" si="5"/>
        <v>0.6</v>
      </c>
      <c r="Z68" s="71">
        <f t="shared" si="6"/>
        <v>0.6</v>
      </c>
      <c r="AA68" s="66">
        <f t="shared" ref="AA68:AA74" si="47">(U68*1)+(V68*Y68)+(W68*Z68)+(X68*Y68*Z68)</f>
        <v>0.76400000000000001</v>
      </c>
      <c r="AB68" s="13">
        <f t="shared" si="23"/>
        <v>3.484057236893582</v>
      </c>
      <c r="AC68" s="13">
        <v>0.17069978136774949</v>
      </c>
      <c r="AD68" s="13">
        <v>0.21710270624666969</v>
      </c>
      <c r="AE68" s="13">
        <f t="shared" si="42"/>
        <v>0.16586646757245566</v>
      </c>
      <c r="AF68" s="13">
        <f t="shared" si="8"/>
        <v>5.1236238674214035E-2</v>
      </c>
      <c r="AG68" s="64">
        <f t="shared" si="45"/>
        <v>0.23599999999999993</v>
      </c>
      <c r="AH68" s="13">
        <v>4.4274999848044621</v>
      </c>
      <c r="AI68" s="13">
        <f t="shared" si="43"/>
        <v>4.2914688390845761</v>
      </c>
      <c r="AJ68" s="13">
        <f t="shared" si="44"/>
        <v>3.2786821930606163</v>
      </c>
      <c r="AK68" s="13">
        <f t="shared" si="10"/>
        <v>1.0127866460239598</v>
      </c>
      <c r="AL68" s="64">
        <f t="shared" si="46"/>
        <v>0.23599999999999996</v>
      </c>
    </row>
    <row r="69" spans="1:38" ht="14.5" customHeight="1" x14ac:dyDescent="0.35">
      <c r="A69" s="125"/>
      <c r="B69" t="s">
        <v>27</v>
      </c>
      <c r="C69" s="13">
        <v>16.920288943342989</v>
      </c>
      <c r="D69" s="13">
        <v>7.1842680053478016</v>
      </c>
      <c r="E69" s="13">
        <v>5.3887538101054462</v>
      </c>
      <c r="F69" s="13">
        <v>4.3472671278897437</v>
      </c>
      <c r="G69" s="13">
        <v>12.374011621399291</v>
      </c>
      <c r="H69" s="13">
        <v>3.4406651327550568</v>
      </c>
      <c r="I69" s="13">
        <v>4.8160466961057287</v>
      </c>
      <c r="J69" s="13">
        <v>4.9000732224840657</v>
      </c>
      <c r="K69" s="84">
        <v>2.6578917028094979</v>
      </c>
      <c r="L69" s="94">
        <f t="shared" si="38"/>
        <v>0.44668060637741769</v>
      </c>
      <c r="M69" s="52">
        <v>8.5599999999999996E-2</v>
      </c>
      <c r="N69" s="52">
        <v>1.32E-2</v>
      </c>
      <c r="O69" s="13">
        <v>0.68353553522668276</v>
      </c>
      <c r="P69" s="13">
        <v>6.1044656942226281</v>
      </c>
      <c r="Q69" s="13">
        <v>5.6783248373781134</v>
      </c>
      <c r="R69" s="13">
        <v>0.213853393050882</v>
      </c>
      <c r="S69" s="13">
        <v>0.26690172657060041</v>
      </c>
      <c r="T69" s="13">
        <v>0.77590044086961607</v>
      </c>
      <c r="U69" s="87">
        <v>0.4</v>
      </c>
      <c r="V69" s="87">
        <v>0.2</v>
      </c>
      <c r="W69" s="87">
        <v>0.2</v>
      </c>
      <c r="X69" s="87">
        <v>0.2</v>
      </c>
      <c r="Y69" s="71">
        <f t="shared" ref="Y69:Y74" si="48">(0.6*$AN$4*$AQ$4)+(1-$AN$4) + (1 - $AQ$4)</f>
        <v>0.6</v>
      </c>
      <c r="Z69" s="71">
        <f t="shared" ref="Z69:Z74" si="49">(0.6*$AO$4)+(1-$AO$4)</f>
        <v>0.6</v>
      </c>
      <c r="AA69" s="66">
        <f t="shared" si="47"/>
        <v>0.71199999999999997</v>
      </c>
      <c r="AB69" s="13">
        <f t="shared" si="23"/>
        <v>4.9000732224840657</v>
      </c>
      <c r="AC69" s="13">
        <v>0.213853393050882</v>
      </c>
      <c r="AD69" s="13">
        <v>0.26690172657060041</v>
      </c>
      <c r="AE69" s="13">
        <f t="shared" si="42"/>
        <v>0.19003402931826749</v>
      </c>
      <c r="AF69" s="13">
        <f t="shared" ref="AF69:AF74" si="50">AD69-AE69</f>
        <v>7.6867697252332917E-2</v>
      </c>
      <c r="AG69" s="64">
        <f t="shared" si="45"/>
        <v>0.28799999999999998</v>
      </c>
      <c r="AH69" s="13">
        <v>6.1044656942226281</v>
      </c>
      <c r="AI69" s="13">
        <f t="shared" si="43"/>
        <v>5.6783248373781134</v>
      </c>
      <c r="AJ69" s="13">
        <f t="shared" si="44"/>
        <v>4.0429672842132165</v>
      </c>
      <c r="AK69" s="13">
        <f t="shared" ref="AK69:AK74" si="51">AI69-AJ69</f>
        <v>1.6353575531648969</v>
      </c>
      <c r="AL69" s="64">
        <f t="shared" si="46"/>
        <v>0.28800000000000003</v>
      </c>
    </row>
    <row r="70" spans="1:38" ht="14.5" customHeight="1" x14ac:dyDescent="0.35">
      <c r="A70" s="125"/>
      <c r="B70" t="s">
        <v>28</v>
      </c>
      <c r="C70" s="13">
        <v>23.28788079830781</v>
      </c>
      <c r="D70" s="13">
        <v>9.8214454278381051</v>
      </c>
      <c r="E70" s="13">
        <v>7.7599566104669746</v>
      </c>
      <c r="F70" s="13">
        <v>5.7064787600027271</v>
      </c>
      <c r="G70" s="13">
        <v>17.05801886705542</v>
      </c>
      <c r="H70" s="13">
        <v>4.8065801441295779</v>
      </c>
      <c r="I70" s="13">
        <v>6.9508489528718291</v>
      </c>
      <c r="J70" s="13">
        <v>6.7479044578974694</v>
      </c>
      <c r="K70" s="84">
        <v>3.3592654562861162</v>
      </c>
      <c r="L70" s="94">
        <f t="shared" si="38"/>
        <v>0.43400986125444341</v>
      </c>
      <c r="M70" s="52">
        <v>9.4299999999999995E-2</v>
      </c>
      <c r="N70" s="52">
        <v>1.4500000000000001E-2</v>
      </c>
      <c r="O70" s="13">
        <v>0.80695781027946456</v>
      </c>
      <c r="P70" s="13">
        <v>8.2735737691793201</v>
      </c>
      <c r="Q70" s="13">
        <v>7.2539117572512808</v>
      </c>
      <c r="R70" s="13">
        <v>0.25582874912491882</v>
      </c>
      <c r="S70" s="13">
        <v>0.33029581771236333</v>
      </c>
      <c r="T70" s="13">
        <v>1.0055693750717489</v>
      </c>
      <c r="U70" s="87">
        <v>0.3</v>
      </c>
      <c r="V70" s="87">
        <v>0.3</v>
      </c>
      <c r="W70" s="87">
        <v>0.2</v>
      </c>
      <c r="X70" s="87">
        <v>0.2</v>
      </c>
      <c r="Y70" s="71">
        <f t="shared" si="48"/>
        <v>0.6</v>
      </c>
      <c r="Z70" s="71">
        <f t="shared" si="49"/>
        <v>0.6</v>
      </c>
      <c r="AA70" s="66">
        <f t="shared" si="47"/>
        <v>0.67199999999999993</v>
      </c>
      <c r="AB70" s="13">
        <f t="shared" si="23"/>
        <v>6.7479044578974694</v>
      </c>
      <c r="AC70" s="13">
        <v>0.25582874912491882</v>
      </c>
      <c r="AD70" s="13">
        <v>0.33029581771236333</v>
      </c>
      <c r="AE70" s="13">
        <f t="shared" si="42"/>
        <v>0.22195878950270814</v>
      </c>
      <c r="AF70" s="13">
        <f t="shared" si="50"/>
        <v>0.10833702820965518</v>
      </c>
      <c r="AG70" s="64">
        <f t="shared" si="45"/>
        <v>0.32800000000000001</v>
      </c>
      <c r="AH70" s="13">
        <v>8.2735737691793201</v>
      </c>
      <c r="AI70" s="13">
        <f t="shared" si="43"/>
        <v>7.2539117572512808</v>
      </c>
      <c r="AJ70" s="13">
        <f t="shared" si="44"/>
        <v>4.8746287008728606</v>
      </c>
      <c r="AK70" s="13">
        <f t="shared" si="51"/>
        <v>2.3792830563784202</v>
      </c>
      <c r="AL70" s="64">
        <f t="shared" si="46"/>
        <v>0.32800000000000001</v>
      </c>
    </row>
    <row r="71" spans="1:38" ht="14.5" customHeight="1" x14ac:dyDescent="0.35">
      <c r="A71" s="125"/>
      <c r="B71" t="s">
        <v>29</v>
      </c>
      <c r="C71" s="13">
        <v>30.820365592460991</v>
      </c>
      <c r="D71" s="13">
        <v>13.302516076922981</v>
      </c>
      <c r="E71" s="13">
        <v>10.11321273485596</v>
      </c>
      <c r="F71" s="13">
        <v>7.4046367806820488</v>
      </c>
      <c r="G71" s="13">
        <v>23.18254015347258</v>
      </c>
      <c r="H71" s="13">
        <v>5.560652621151732</v>
      </c>
      <c r="I71" s="13">
        <v>9.1194702986888405</v>
      </c>
      <c r="J71" s="13">
        <v>9.5356223658201973</v>
      </c>
      <c r="K71" s="84">
        <v>4.5274474889635394</v>
      </c>
      <c r="L71" s="94">
        <f t="shared" si="38"/>
        <v>0.45629146781515545</v>
      </c>
      <c r="M71" s="52">
        <v>0.10390000000000001</v>
      </c>
      <c r="N71" s="52">
        <v>1.4200000000000001E-2</v>
      </c>
      <c r="O71" s="13">
        <v>0.84097994099210482</v>
      </c>
      <c r="P71" s="13">
        <v>11.145672042901481</v>
      </c>
      <c r="Q71" s="13">
        <v>9.4900781500547406</v>
      </c>
      <c r="R71" s="13">
        <v>0.29426933837166819</v>
      </c>
      <c r="S71" s="13">
        <v>0.41439558732208959</v>
      </c>
      <c r="T71" s="13">
        <v>1.2355645151987249</v>
      </c>
      <c r="U71" s="87">
        <v>0.15</v>
      </c>
      <c r="V71" s="87">
        <v>0.25</v>
      </c>
      <c r="W71" s="87">
        <v>0.4</v>
      </c>
      <c r="X71" s="87">
        <v>0.2</v>
      </c>
      <c r="Y71" s="71">
        <f t="shared" si="48"/>
        <v>0.6</v>
      </c>
      <c r="Z71" s="71">
        <f t="shared" si="49"/>
        <v>0.6</v>
      </c>
      <c r="AA71" s="66">
        <f t="shared" si="47"/>
        <v>0.61199999999999999</v>
      </c>
      <c r="AB71" s="13">
        <f t="shared" si="23"/>
        <v>9.5356223658201973</v>
      </c>
      <c r="AC71" s="13">
        <v>0.29426933837166819</v>
      </c>
      <c r="AD71" s="13">
        <v>0.41439558732208959</v>
      </c>
      <c r="AE71" s="13">
        <f t="shared" si="42"/>
        <v>0.25361009944111884</v>
      </c>
      <c r="AF71" s="13">
        <f t="shared" si="50"/>
        <v>0.16078548788097075</v>
      </c>
      <c r="AG71" s="64">
        <f t="shared" si="45"/>
        <v>0.38799999999999996</v>
      </c>
      <c r="AH71" s="13">
        <v>11.145672042901481</v>
      </c>
      <c r="AI71" s="13">
        <f t="shared" si="43"/>
        <v>9.4900781500547406</v>
      </c>
      <c r="AJ71" s="13">
        <f t="shared" si="44"/>
        <v>5.8079278278335016</v>
      </c>
      <c r="AK71" s="13">
        <f t="shared" si="51"/>
        <v>3.6821503222212391</v>
      </c>
      <c r="AL71" s="64">
        <f t="shared" si="46"/>
        <v>0.38799999999999996</v>
      </c>
    </row>
    <row r="72" spans="1:38" ht="14.5" customHeight="1" x14ac:dyDescent="0.35">
      <c r="A72" s="125"/>
      <c r="B72" t="s">
        <v>30</v>
      </c>
      <c r="C72" s="13">
        <v>38.745752659388849</v>
      </c>
      <c r="D72" s="13">
        <v>17.927061666699782</v>
      </c>
      <c r="E72" s="13">
        <v>11.493706493590521</v>
      </c>
      <c r="F72" s="13">
        <v>9.3249844990985498</v>
      </c>
      <c r="G72" s="13">
        <v>29.9356446050258</v>
      </c>
      <c r="H72" s="13">
        <v>6.2149227420093514</v>
      </c>
      <c r="I72" s="13">
        <v>10.437949743274279</v>
      </c>
      <c r="J72" s="13">
        <v>13.641625399406299</v>
      </c>
      <c r="K72" s="84">
        <v>5.8560694623452134</v>
      </c>
      <c r="L72" s="94">
        <f t="shared" si="38"/>
        <v>0.50322147651006721</v>
      </c>
      <c r="M72" s="52">
        <v>0.1164</v>
      </c>
      <c r="N72" s="52">
        <v>1.4500000000000001E-2</v>
      </c>
      <c r="O72" s="13">
        <v>0.80931432149765603</v>
      </c>
      <c r="P72" s="13">
        <v>15.871378475821119</v>
      </c>
      <c r="Q72" s="13">
        <v>11.73882416051636</v>
      </c>
      <c r="R72" s="13">
        <v>0.30781927787626961</v>
      </c>
      <c r="S72" s="13">
        <v>0.42405936007569428</v>
      </c>
      <c r="T72" s="13">
        <v>1.2310257023522659</v>
      </c>
      <c r="U72" s="87">
        <v>0.15</v>
      </c>
      <c r="V72" s="87">
        <v>0.25</v>
      </c>
      <c r="W72" s="87">
        <v>0.4</v>
      </c>
      <c r="X72" s="87">
        <v>0.2</v>
      </c>
      <c r="Y72" s="71">
        <f t="shared" si="48"/>
        <v>0.6</v>
      </c>
      <c r="Z72" s="71">
        <f t="shared" si="49"/>
        <v>0.6</v>
      </c>
      <c r="AA72" s="66">
        <f t="shared" si="47"/>
        <v>0.61199999999999999</v>
      </c>
      <c r="AB72" s="13">
        <f t="shared" si="23"/>
        <v>13.641625399406299</v>
      </c>
      <c r="AC72" s="13">
        <v>0.30781927787626961</v>
      </c>
      <c r="AD72" s="13">
        <v>0.42405936007569428</v>
      </c>
      <c r="AE72" s="13">
        <f t="shared" si="42"/>
        <v>0.25952432836632489</v>
      </c>
      <c r="AF72" s="13">
        <f t="shared" si="50"/>
        <v>0.16453503170936939</v>
      </c>
      <c r="AG72" s="64">
        <f t="shared" si="45"/>
        <v>0.38800000000000001</v>
      </c>
      <c r="AH72" s="13">
        <v>15.871378475821119</v>
      </c>
      <c r="AI72" s="13">
        <f t="shared" si="43"/>
        <v>11.73882416051636</v>
      </c>
      <c r="AJ72" s="13">
        <f t="shared" si="44"/>
        <v>7.1841603862360124</v>
      </c>
      <c r="AK72" s="13">
        <f t="shared" si="51"/>
        <v>4.554663774280348</v>
      </c>
      <c r="AL72" s="64">
        <f t="shared" si="46"/>
        <v>0.38800000000000001</v>
      </c>
    </row>
    <row r="73" spans="1:38" ht="14.5" customHeight="1" x14ac:dyDescent="0.35">
      <c r="A73" s="125"/>
      <c r="B73" t="s">
        <v>31</v>
      </c>
      <c r="C73" s="13">
        <v>44.304859774362761</v>
      </c>
      <c r="D73" s="13">
        <v>20.957861995654191</v>
      </c>
      <c r="E73" s="13">
        <v>11.65081722052782</v>
      </c>
      <c r="F73" s="13">
        <v>11.69618055818075</v>
      </c>
      <c r="G73" s="13">
        <v>35.065860005715777</v>
      </c>
      <c r="H73" s="13">
        <v>5.5192060811066233</v>
      </c>
      <c r="I73" s="13">
        <v>10.584778785683939</v>
      </c>
      <c r="J73" s="13">
        <v>16.958327725920761</v>
      </c>
      <c r="K73" s="84">
        <v>7.5227534941110816</v>
      </c>
      <c r="L73" s="94">
        <f t="shared" si="38"/>
        <v>0.55255972696245714</v>
      </c>
      <c r="M73" s="52">
        <v>0.13139999999999999</v>
      </c>
      <c r="N73" s="52">
        <v>1.7299999999999999E-2</v>
      </c>
      <c r="O73" s="13">
        <v>0.7100462864313376</v>
      </c>
      <c r="P73" s="13">
        <v>21.990359040684059</v>
      </c>
      <c r="Q73" s="13">
        <v>14.35183637872011</v>
      </c>
      <c r="R73" s="13">
        <v>0.28602154910799782</v>
      </c>
      <c r="S73" s="13">
        <v>0.37638307346949518</v>
      </c>
      <c r="T73" s="13">
        <v>1.05768547956132</v>
      </c>
      <c r="U73" s="87">
        <v>0.05</v>
      </c>
      <c r="V73" s="87">
        <v>0.15</v>
      </c>
      <c r="W73" s="87">
        <v>0.5</v>
      </c>
      <c r="X73" s="87">
        <v>0.3</v>
      </c>
      <c r="Y73" s="71">
        <f t="shared" si="48"/>
        <v>0.6</v>
      </c>
      <c r="Z73" s="71">
        <f t="shared" si="49"/>
        <v>0.6</v>
      </c>
      <c r="AA73" s="66">
        <f t="shared" si="47"/>
        <v>0.54800000000000004</v>
      </c>
      <c r="AB73" s="13">
        <f t="shared" si="23"/>
        <v>16.958327725920761</v>
      </c>
      <c r="AC73" s="13">
        <v>0.28602154910799782</v>
      </c>
      <c r="AD73" s="13">
        <v>0.37638307346949518</v>
      </c>
      <c r="AE73" s="13">
        <f t="shared" si="42"/>
        <v>0.20625792426128337</v>
      </c>
      <c r="AF73" s="13">
        <f t="shared" si="50"/>
        <v>0.17012514920821181</v>
      </c>
      <c r="AG73" s="64">
        <f t="shared" si="45"/>
        <v>0.45199999999999996</v>
      </c>
      <c r="AH73" s="13">
        <v>21.990359040684059</v>
      </c>
      <c r="AI73" s="13">
        <f t="shared" si="43"/>
        <v>14.35183637872011</v>
      </c>
      <c r="AJ73" s="13">
        <f t="shared" si="44"/>
        <v>7.8648063355386206</v>
      </c>
      <c r="AK73" s="13">
        <f t="shared" si="51"/>
        <v>6.4870300431814893</v>
      </c>
      <c r="AL73" s="64">
        <f t="shared" si="46"/>
        <v>0.45199999999999996</v>
      </c>
    </row>
    <row r="74" spans="1:38" ht="14.5" customHeight="1" x14ac:dyDescent="0.35">
      <c r="A74" s="125"/>
      <c r="B74" t="s">
        <v>32</v>
      </c>
      <c r="C74" s="13">
        <v>44.160833604444989</v>
      </c>
      <c r="D74" s="13">
        <v>21.009287551638931</v>
      </c>
      <c r="E74" s="13">
        <v>9.5058415807415493</v>
      </c>
      <c r="F74" s="13">
        <v>13.6457044720645</v>
      </c>
      <c r="G74" s="13">
        <v>34.152146780664197</v>
      </c>
      <c r="H74" s="13">
        <v>3.609464484281574</v>
      </c>
      <c r="I74" s="13">
        <v>8.5965871686706201</v>
      </c>
      <c r="J74" s="13">
        <v>17.66157812537778</v>
      </c>
      <c r="K74" s="84">
        <v>7.8939814866158091</v>
      </c>
      <c r="L74" s="94">
        <f t="shared" si="38"/>
        <v>0.57869287162689098</v>
      </c>
      <c r="M74" s="53">
        <v>0.14680000000000001</v>
      </c>
      <c r="N74" s="53">
        <v>1.72E-2</v>
      </c>
      <c r="O74" s="13">
        <v>0.7928187429703154</v>
      </c>
      <c r="P74" s="13">
        <v>28.900064655406961</v>
      </c>
      <c r="Q74" s="13">
        <v>18.545005370773062</v>
      </c>
      <c r="R74" s="13">
        <v>0.33609741249456798</v>
      </c>
      <c r="S74" s="13">
        <v>0.37667135201411622</v>
      </c>
      <c r="T74" s="13">
        <v>0.98222197470169526</v>
      </c>
      <c r="U74" s="87">
        <v>0.05</v>
      </c>
      <c r="V74" s="87">
        <v>0.15</v>
      </c>
      <c r="W74" s="87">
        <v>0.5</v>
      </c>
      <c r="X74" s="87">
        <v>0.3</v>
      </c>
      <c r="Y74" s="71">
        <f t="shared" si="48"/>
        <v>0.6</v>
      </c>
      <c r="Z74" s="71">
        <f t="shared" si="49"/>
        <v>0.6</v>
      </c>
      <c r="AA74" s="66">
        <f t="shared" si="47"/>
        <v>0.54800000000000004</v>
      </c>
      <c r="AB74" s="13">
        <f t="shared" si="23"/>
        <v>17.66157812537778</v>
      </c>
      <c r="AC74" s="13">
        <v>0.33609741249456798</v>
      </c>
      <c r="AD74" s="13">
        <v>0.37667135201411622</v>
      </c>
      <c r="AE74" s="13">
        <f t="shared" si="42"/>
        <v>0.20641590090373571</v>
      </c>
      <c r="AF74" s="13">
        <f t="shared" si="50"/>
        <v>0.17025545111038051</v>
      </c>
      <c r="AG74" s="64">
        <f t="shared" si="45"/>
        <v>0.45199999999999996</v>
      </c>
      <c r="AH74" s="13">
        <v>28.900064655406961</v>
      </c>
      <c r="AI74" s="13">
        <f t="shared" si="43"/>
        <v>18.545005370773062</v>
      </c>
      <c r="AJ74" s="13">
        <f t="shared" si="44"/>
        <v>10.162662943183639</v>
      </c>
      <c r="AK74" s="13">
        <f t="shared" si="51"/>
        <v>8.3823424275894229</v>
      </c>
      <c r="AL74" s="64">
        <f t="shared" si="46"/>
        <v>0.45199999999999996</v>
      </c>
    </row>
    <row r="75" spans="1:38" ht="15" customHeight="1" thickBot="1" x14ac:dyDescent="0.4">
      <c r="A75" s="90"/>
      <c r="B75" s="73" t="s">
        <v>91</v>
      </c>
      <c r="C75" s="74">
        <v>7.09</v>
      </c>
      <c r="D75" s="74">
        <v>1.99</v>
      </c>
      <c r="E75" s="74">
        <v>3.18</v>
      </c>
      <c r="F75" s="74">
        <v>1.92</v>
      </c>
      <c r="G75" s="74">
        <v>5.9344352460197696</v>
      </c>
      <c r="H75" s="74">
        <v>1.29</v>
      </c>
      <c r="I75" s="74">
        <v>2.041586763338183</v>
      </c>
      <c r="J75" s="74">
        <v>2.3199999999999998</v>
      </c>
      <c r="K75" s="85">
        <v>1.18</v>
      </c>
      <c r="L75" s="95">
        <f t="shared" ref="L75" si="52">(G75-I75)/C75</f>
        <v>0.54906184523012502</v>
      </c>
      <c r="M75" s="75">
        <v>7.8100000000000003E-2</v>
      </c>
      <c r="N75" s="75">
        <v>1.14E-2</v>
      </c>
      <c r="O75" s="74">
        <v>6.13</v>
      </c>
      <c r="P75" s="81">
        <v>2.91</v>
      </c>
      <c r="Q75" s="81"/>
      <c r="R75" s="74">
        <v>1.2</v>
      </c>
      <c r="S75" s="81"/>
      <c r="T75" s="81"/>
      <c r="U75" s="89"/>
      <c r="V75" s="89"/>
      <c r="W75" s="89"/>
      <c r="X75" s="89"/>
      <c r="Y75" s="76"/>
      <c r="Z75" s="76"/>
      <c r="AA75" s="82"/>
      <c r="AB75" s="74"/>
      <c r="AC75" s="81"/>
      <c r="AD75" s="81"/>
      <c r="AE75" s="74"/>
      <c r="AF75" s="74"/>
      <c r="AG75" s="82"/>
      <c r="AH75" s="81"/>
      <c r="AI75" s="74"/>
      <c r="AJ75" s="81"/>
      <c r="AK75" s="74"/>
      <c r="AL75" s="83"/>
    </row>
  </sheetData>
  <mergeCells count="10">
    <mergeCell ref="AB2:AG2"/>
    <mergeCell ref="AH2:AL2"/>
    <mergeCell ref="A64:A74"/>
    <mergeCell ref="U2:X2"/>
    <mergeCell ref="A52:A62"/>
    <mergeCell ref="A40:A50"/>
    <mergeCell ref="A28:A38"/>
    <mergeCell ref="A16:A26"/>
    <mergeCell ref="A4:A14"/>
    <mergeCell ref="C2:K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Sup Table 1</vt:lpstr>
      <vt:lpstr>Sup Table 2</vt:lpstr>
      <vt:lpstr>Sup Table 3</vt:lpstr>
      <vt:lpstr>Sup Table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Camargo, M. Constanza (NIH/NCI) [E]</dc:creator>
  <cp:keywords/>
  <dc:description/>
  <cp:lastModifiedBy>Murphy, Jack (NIH/NCI) [F]</cp:lastModifiedBy>
  <cp:revision/>
  <dcterms:created xsi:type="dcterms:W3CDTF">2023-07-27T04:02:17Z</dcterms:created>
  <dcterms:modified xsi:type="dcterms:W3CDTF">2023-11-09T19:59:11Z</dcterms:modified>
  <cp:category/>
  <cp:contentStatus/>
</cp:coreProperties>
</file>