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DayTrading\"/>
    </mc:Choice>
  </mc:AlternateContent>
  <xr:revisionPtr revIDLastSave="0" documentId="13_ncr:1_{6700166B-4ADB-4EF2-A402-A519D766763C}" xr6:coauthVersionLast="47" xr6:coauthVersionMax="47" xr10:uidLastSave="{00000000-0000-0000-0000-000000000000}"/>
  <bookViews>
    <workbookView xWindow="2865" yWindow="1005" windowWidth="19770" windowHeight="11505" xr2:uid="{3DD3BEE8-4BB9-4A5A-AAF8-E2CD2FCF3D35}"/>
  </bookViews>
  <sheets>
    <sheet name="Chiến thuật" sheetId="2" r:id="rId1"/>
    <sheet name="3-2020" sheetId="1" r:id="rId2"/>
    <sheet name="4-2020" sheetId="4" r:id="rId3"/>
    <sheet name="5-2020" sheetId="5" r:id="rId4"/>
    <sheet name="6-2020" sheetId="8" r:id="rId5"/>
    <sheet name="7-2020" sheetId="9" r:id="rId6"/>
    <sheet name="8-2020" sheetId="11" r:id="rId7"/>
    <sheet name="9-2020" sheetId="13" r:id="rId8"/>
    <sheet name="10-2020" sheetId="14" r:id="rId9"/>
  </sheets>
  <definedNames>
    <definedName name="_xlnm._FilterDatabase" localSheetId="8" hidden="1">'10-2020'!$A$1:$L$3</definedName>
    <definedName name="_xlnm._FilterDatabase" localSheetId="2" hidden="1">'4-2020'!$A$1:$L$20</definedName>
    <definedName name="_xlnm._FilterDatabase" localSheetId="3" hidden="1">'5-2020'!$A$1:$L$4</definedName>
    <definedName name="_xlnm._FilterDatabase" localSheetId="4" hidden="1">'6-2020'!$A$1:$L$4</definedName>
    <definedName name="_xlnm._FilterDatabase" localSheetId="5" hidden="1">'7-2020'!$A$1:$L$4</definedName>
    <definedName name="_xlnm._FilterDatabase" localSheetId="6" hidden="1">'8-2020'!$A$1:$L$3</definedName>
    <definedName name="_xlnm._FilterDatabase" localSheetId="7" hidden="1">'9-2020'!$A$1:$L$3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2" i="2"/>
  <c r="G24" i="2"/>
  <c r="G22" i="2"/>
  <c r="J2" i="1"/>
  <c r="I11" i="14"/>
  <c r="I10" i="14"/>
  <c r="I9" i="14"/>
  <c r="I8" i="14"/>
  <c r="I7" i="14"/>
  <c r="I6" i="14"/>
  <c r="I5" i="14"/>
  <c r="I4" i="14"/>
  <c r="J3" i="14"/>
  <c r="J2" i="14"/>
  <c r="I8" i="13"/>
  <c r="I7" i="13"/>
  <c r="I6" i="13"/>
  <c r="I5" i="13"/>
  <c r="I4" i="13"/>
  <c r="J3" i="13"/>
  <c r="J2" i="13"/>
  <c r="I8" i="11"/>
  <c r="I7" i="11"/>
  <c r="I6" i="11"/>
  <c r="I5" i="11"/>
  <c r="I4" i="11"/>
  <c r="J3" i="11"/>
  <c r="J2" i="1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J3" i="9"/>
  <c r="J2" i="9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J3" i="8"/>
  <c r="J2" i="8"/>
  <c r="J2" i="5"/>
  <c r="J2" i="4"/>
  <c r="J3" i="1"/>
  <c r="G16" i="2" l="1"/>
  <c r="G18" i="2" s="1"/>
  <c r="G26" i="2" s="1"/>
  <c r="G30" i="2" s="1"/>
  <c r="G32" i="2" s="1"/>
  <c r="G34" i="2" s="1"/>
  <c r="I15" i="5"/>
  <c r="J3" i="4"/>
  <c r="I14" i="5"/>
  <c r="I13" i="5"/>
  <c r="I12" i="5"/>
  <c r="I11" i="5"/>
  <c r="I10" i="5"/>
  <c r="I9" i="5"/>
  <c r="I8" i="5"/>
  <c r="I7" i="5"/>
  <c r="I6" i="5"/>
  <c r="I5" i="5"/>
  <c r="I4" i="5"/>
  <c r="J3" i="5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7" i="1"/>
  <c r="I14" i="1"/>
  <c r="I13" i="1"/>
  <c r="I12" i="1"/>
  <c r="I11" i="1"/>
  <c r="I10" i="1"/>
  <c r="I9" i="1"/>
  <c r="I8" i="1"/>
  <c r="I6" i="1"/>
  <c r="I5" i="1"/>
  <c r="I4" i="1" l="1"/>
</calcChain>
</file>

<file path=xl/sharedStrings.xml><?xml version="1.0" encoding="utf-8"?>
<sst xmlns="http://schemas.openxmlformats.org/spreadsheetml/2006/main" count="849" uniqueCount="108">
  <si>
    <t>STT</t>
  </si>
  <si>
    <t>Cặp</t>
  </si>
  <si>
    <t>Thời gian</t>
  </si>
  <si>
    <t>Yếu tố ủng hộ 123BO</t>
  </si>
  <si>
    <t>Dấu hiệu ủng hộ</t>
  </si>
  <si>
    <t>Tổng yếu tố hỗ trợ</t>
  </si>
  <si>
    <t>Mô hình</t>
  </si>
  <si>
    <t>Khung H1</t>
  </si>
  <si>
    <t>SL ngắn</t>
  </si>
  <si>
    <t>Nhiều chạm</t>
  </si>
  <si>
    <t>Sóng chủ</t>
  </si>
  <si>
    <t>Vùng cản đảo chiều xa</t>
  </si>
  <si>
    <t>Thuận xu hướng (H1)</t>
  </si>
  <si>
    <t>gần D1</t>
  </si>
  <si>
    <t>&gt; 2</t>
  </si>
  <si>
    <t>Mạnh, Phá đỉnh, Điều chỉnh không rõ ràng</t>
  </si>
  <si>
    <t>Xu hướng ủng hộ, Sideway có quy luật</t>
  </si>
  <si>
    <t>Không</t>
  </si>
  <si>
    <t>Có</t>
  </si>
  <si>
    <t>Bắt buộc</t>
  </si>
  <si>
    <t>SL Ngắn</t>
  </si>
  <si>
    <t>Thêm 1 trong số</t>
  </si>
  <si>
    <t>Thuận xu hướng</t>
  </si>
  <si>
    <t>Không vào khi</t>
  </si>
  <si>
    <t>Sideway không quy luật</t>
  </si>
  <si>
    <t>Đủ 3 yếu tố ủng hộ</t>
  </si>
  <si>
    <t>25/3/2020</t>
  </si>
  <si>
    <t>EUR/USD</t>
  </si>
  <si>
    <t>AUD/JPY</t>
  </si>
  <si>
    <t>17/3/2020</t>
  </si>
  <si>
    <t>BO râu dài, nhiều râu</t>
  </si>
  <si>
    <t>16/3/2020</t>
  </si>
  <si>
    <t>AUD/USD</t>
  </si>
  <si>
    <t>30/3/2020</t>
  </si>
  <si>
    <t>Mục tiêu chiến thuật</t>
  </si>
  <si>
    <t>Lãi ổn định</t>
  </si>
  <si>
    <t>10R</t>
  </si>
  <si>
    <t>R hàng tháng</t>
  </si>
  <si>
    <t>Mô hình trước cản</t>
  </si>
  <si>
    <t>EUR/GBP</t>
  </si>
  <si>
    <t>Mô hình không trước cản</t>
  </si>
  <si>
    <t>18/3/2020</t>
  </si>
  <si>
    <t xml:space="preserve">R </t>
  </si>
  <si>
    <t>EUR/JPY</t>
  </si>
  <si>
    <t>23/3/2020</t>
  </si>
  <si>
    <t>USD/CAD</t>
  </si>
  <si>
    <t>NZD/CHF</t>
  </si>
  <si>
    <t>Chiến lược 123BO trên 3</t>
  </si>
  <si>
    <t>R:R</t>
  </si>
  <si>
    <t>1.5 - 3 (Tùy vào số lượng yếu tố hỗ trợ)</t>
  </si>
  <si>
    <t>Trên 10R có thể fix lệnh 1.5</t>
  </si>
  <si>
    <t>14/4/2020</t>
  </si>
  <si>
    <t>15/4/2020</t>
  </si>
  <si>
    <t>GBP/JPY</t>
  </si>
  <si>
    <t>21/4/2020</t>
  </si>
  <si>
    <t>GBP/USD</t>
  </si>
  <si>
    <t>29/4/2020</t>
  </si>
  <si>
    <t>USD/JPY</t>
  </si>
  <si>
    <t>23/4/2020</t>
  </si>
  <si>
    <t>EUR/CAD</t>
  </si>
  <si>
    <t>AUD/CHF</t>
  </si>
  <si>
    <t>27/4/2020</t>
  </si>
  <si>
    <t>SGD/JPY</t>
  </si>
  <si>
    <t>29/5/2020</t>
  </si>
  <si>
    <t>26/5/2020</t>
  </si>
  <si>
    <t>19/5/2020</t>
  </si>
  <si>
    <t>25/5/2020</t>
  </si>
  <si>
    <t>13/5/2020</t>
  </si>
  <si>
    <t>Kết quả R</t>
  </si>
  <si>
    <t>Số lệnh</t>
  </si>
  <si>
    <t>Số Tháng</t>
  </si>
  <si>
    <t>15/6/2020</t>
  </si>
  <si>
    <t>Chốt lãi khi đảo chiều vùng cản</t>
  </si>
  <si>
    <t>Quy tắc thoát lệnh</t>
  </si>
  <si>
    <t>Dịch SL tại vùng bò/gấu mới</t>
  </si>
  <si>
    <t>22/6/2020</t>
  </si>
  <si>
    <t>CAD/JPY</t>
  </si>
  <si>
    <t>GBP/CAD</t>
  </si>
  <si>
    <t>23/6/2020</t>
  </si>
  <si>
    <t>24/7/2020</t>
  </si>
  <si>
    <t>EUR/CHF</t>
  </si>
  <si>
    <t>14/7/2020</t>
  </si>
  <si>
    <t>31/7/2020</t>
  </si>
  <si>
    <t>21/7/2020</t>
  </si>
  <si>
    <t>29/7/2020</t>
  </si>
  <si>
    <t>15/7/2020</t>
  </si>
  <si>
    <t>22/7/2020</t>
  </si>
  <si>
    <t>AUD/CAD</t>
  </si>
  <si>
    <t>30/7/2020</t>
  </si>
  <si>
    <t>13/8/2020</t>
  </si>
  <si>
    <t>28/8/2020</t>
  </si>
  <si>
    <t>29/9/2020</t>
  </si>
  <si>
    <t>18/9/2020</t>
  </si>
  <si>
    <t>22/10/2020</t>
  </si>
  <si>
    <t>15/10/2020</t>
  </si>
  <si>
    <t>21/10/2020</t>
  </si>
  <si>
    <t>13/10/2020</t>
  </si>
  <si>
    <t>14/10/2020</t>
  </si>
  <si>
    <t>Số lệnh thắng</t>
  </si>
  <si>
    <t>R Trung bình</t>
  </si>
  <si>
    <t>Số lệnh thua</t>
  </si>
  <si>
    <t>Lợi nhuận trung bình 1 lệnh</t>
  </si>
  <si>
    <t xml:space="preserve">$/Lệnh </t>
  </si>
  <si>
    <t>Lợi nhuận trung bình</t>
  </si>
  <si>
    <t>Số lệnh cần đánh 1 tháng</t>
  </si>
  <si>
    <t>Số lệnh cần đánh 1 ngày</t>
  </si>
  <si>
    <t>Số lệnh cần đánh 1 tuần</t>
  </si>
  <si>
    <t>Số tiền lãi mong muốn 1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</si>
</sst>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 wrapText="1"/>
    </xf>
    <xf numFmtId="16" fontId="0" fillId="0" borderId="0" xfId="0" applyNumberFormat="1"/>
    <xf numFmtId="0" fontId="1" fillId="8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200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26" Type="http://schemas.openxmlformats.org/officeDocument/2006/relationships/image" Target="../media/image48.png"/><Relationship Id="rId3" Type="http://schemas.openxmlformats.org/officeDocument/2006/relationships/image" Target="../media/image25.png"/><Relationship Id="rId21" Type="http://schemas.openxmlformats.org/officeDocument/2006/relationships/image" Target="../media/image43.png"/><Relationship Id="rId34" Type="http://schemas.openxmlformats.org/officeDocument/2006/relationships/image" Target="../media/image56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5" Type="http://schemas.openxmlformats.org/officeDocument/2006/relationships/image" Target="../media/image47.png"/><Relationship Id="rId33" Type="http://schemas.openxmlformats.org/officeDocument/2006/relationships/image" Target="../media/image55.png"/><Relationship Id="rId2" Type="http://schemas.openxmlformats.org/officeDocument/2006/relationships/image" Target="../media/image24.png"/><Relationship Id="rId16" Type="http://schemas.openxmlformats.org/officeDocument/2006/relationships/image" Target="../media/image38.png"/><Relationship Id="rId20" Type="http://schemas.openxmlformats.org/officeDocument/2006/relationships/image" Target="../media/image42.png"/><Relationship Id="rId29" Type="http://schemas.openxmlformats.org/officeDocument/2006/relationships/image" Target="../media/image51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24" Type="http://schemas.openxmlformats.org/officeDocument/2006/relationships/image" Target="../media/image46.png"/><Relationship Id="rId32" Type="http://schemas.openxmlformats.org/officeDocument/2006/relationships/image" Target="../media/image54.png"/><Relationship Id="rId5" Type="http://schemas.openxmlformats.org/officeDocument/2006/relationships/image" Target="../media/image27.png"/><Relationship Id="rId15" Type="http://schemas.openxmlformats.org/officeDocument/2006/relationships/image" Target="../media/image37.png"/><Relationship Id="rId23" Type="http://schemas.openxmlformats.org/officeDocument/2006/relationships/image" Target="../media/image45.png"/><Relationship Id="rId28" Type="http://schemas.openxmlformats.org/officeDocument/2006/relationships/image" Target="../media/image50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31" Type="http://schemas.openxmlformats.org/officeDocument/2006/relationships/image" Target="../media/image53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Relationship Id="rId22" Type="http://schemas.openxmlformats.org/officeDocument/2006/relationships/image" Target="../media/image44.png"/><Relationship Id="rId27" Type="http://schemas.openxmlformats.org/officeDocument/2006/relationships/image" Target="../media/image49.png"/><Relationship Id="rId30" Type="http://schemas.openxmlformats.org/officeDocument/2006/relationships/image" Target="../media/image52.png"/><Relationship Id="rId35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png"/><Relationship Id="rId13" Type="http://schemas.openxmlformats.org/officeDocument/2006/relationships/image" Target="../media/image70.png"/><Relationship Id="rId18" Type="http://schemas.openxmlformats.org/officeDocument/2006/relationships/image" Target="../media/image75.png"/><Relationship Id="rId3" Type="http://schemas.openxmlformats.org/officeDocument/2006/relationships/image" Target="../media/image60.png"/><Relationship Id="rId21" Type="http://schemas.openxmlformats.org/officeDocument/2006/relationships/image" Target="../media/image78.png"/><Relationship Id="rId7" Type="http://schemas.openxmlformats.org/officeDocument/2006/relationships/image" Target="../media/image64.png"/><Relationship Id="rId12" Type="http://schemas.openxmlformats.org/officeDocument/2006/relationships/image" Target="../media/image69.png"/><Relationship Id="rId17" Type="http://schemas.openxmlformats.org/officeDocument/2006/relationships/image" Target="../media/image74.png"/><Relationship Id="rId2" Type="http://schemas.openxmlformats.org/officeDocument/2006/relationships/image" Target="../media/image59.png"/><Relationship Id="rId16" Type="http://schemas.openxmlformats.org/officeDocument/2006/relationships/image" Target="../media/image73.png"/><Relationship Id="rId20" Type="http://schemas.openxmlformats.org/officeDocument/2006/relationships/image" Target="../media/image77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11" Type="http://schemas.openxmlformats.org/officeDocument/2006/relationships/image" Target="../media/image68.png"/><Relationship Id="rId24" Type="http://schemas.openxmlformats.org/officeDocument/2006/relationships/image" Target="../media/image81.png"/><Relationship Id="rId5" Type="http://schemas.openxmlformats.org/officeDocument/2006/relationships/image" Target="../media/image62.png"/><Relationship Id="rId15" Type="http://schemas.openxmlformats.org/officeDocument/2006/relationships/image" Target="../media/image72.png"/><Relationship Id="rId23" Type="http://schemas.openxmlformats.org/officeDocument/2006/relationships/image" Target="../media/image80.png"/><Relationship Id="rId10" Type="http://schemas.openxmlformats.org/officeDocument/2006/relationships/image" Target="../media/image67.png"/><Relationship Id="rId19" Type="http://schemas.openxmlformats.org/officeDocument/2006/relationships/image" Target="../media/image76.png"/><Relationship Id="rId4" Type="http://schemas.openxmlformats.org/officeDocument/2006/relationships/image" Target="../media/image61.png"/><Relationship Id="rId9" Type="http://schemas.openxmlformats.org/officeDocument/2006/relationships/image" Target="../media/image66.png"/><Relationship Id="rId14" Type="http://schemas.openxmlformats.org/officeDocument/2006/relationships/image" Target="../media/image71.png"/><Relationship Id="rId22" Type="http://schemas.openxmlformats.org/officeDocument/2006/relationships/image" Target="../media/image7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png"/><Relationship Id="rId13" Type="http://schemas.openxmlformats.org/officeDocument/2006/relationships/image" Target="../media/image94.png"/><Relationship Id="rId18" Type="http://schemas.openxmlformats.org/officeDocument/2006/relationships/image" Target="../media/image99.png"/><Relationship Id="rId26" Type="http://schemas.openxmlformats.org/officeDocument/2006/relationships/image" Target="../media/image107.png"/><Relationship Id="rId3" Type="http://schemas.openxmlformats.org/officeDocument/2006/relationships/image" Target="../media/image84.png"/><Relationship Id="rId21" Type="http://schemas.openxmlformats.org/officeDocument/2006/relationships/image" Target="../media/image102.png"/><Relationship Id="rId7" Type="http://schemas.openxmlformats.org/officeDocument/2006/relationships/image" Target="../media/image88.png"/><Relationship Id="rId12" Type="http://schemas.openxmlformats.org/officeDocument/2006/relationships/image" Target="../media/image93.png"/><Relationship Id="rId17" Type="http://schemas.openxmlformats.org/officeDocument/2006/relationships/image" Target="../media/image98.png"/><Relationship Id="rId25" Type="http://schemas.openxmlformats.org/officeDocument/2006/relationships/image" Target="../media/image106.png"/><Relationship Id="rId2" Type="http://schemas.openxmlformats.org/officeDocument/2006/relationships/image" Target="../media/image83.png"/><Relationship Id="rId16" Type="http://schemas.openxmlformats.org/officeDocument/2006/relationships/image" Target="../media/image97.png"/><Relationship Id="rId20" Type="http://schemas.openxmlformats.org/officeDocument/2006/relationships/image" Target="../media/image101.png"/><Relationship Id="rId29" Type="http://schemas.openxmlformats.org/officeDocument/2006/relationships/image" Target="../media/image110.png"/><Relationship Id="rId1" Type="http://schemas.openxmlformats.org/officeDocument/2006/relationships/image" Target="../media/image82.png"/><Relationship Id="rId6" Type="http://schemas.openxmlformats.org/officeDocument/2006/relationships/image" Target="../media/image87.png"/><Relationship Id="rId11" Type="http://schemas.openxmlformats.org/officeDocument/2006/relationships/image" Target="../media/image92.png"/><Relationship Id="rId24" Type="http://schemas.openxmlformats.org/officeDocument/2006/relationships/image" Target="../media/image105.png"/><Relationship Id="rId5" Type="http://schemas.openxmlformats.org/officeDocument/2006/relationships/image" Target="../media/image86.png"/><Relationship Id="rId15" Type="http://schemas.openxmlformats.org/officeDocument/2006/relationships/image" Target="../media/image96.png"/><Relationship Id="rId23" Type="http://schemas.openxmlformats.org/officeDocument/2006/relationships/image" Target="../media/image104.png"/><Relationship Id="rId28" Type="http://schemas.openxmlformats.org/officeDocument/2006/relationships/image" Target="../media/image109.png"/><Relationship Id="rId10" Type="http://schemas.openxmlformats.org/officeDocument/2006/relationships/image" Target="../media/image91.png"/><Relationship Id="rId19" Type="http://schemas.openxmlformats.org/officeDocument/2006/relationships/image" Target="../media/image100.png"/><Relationship Id="rId4" Type="http://schemas.openxmlformats.org/officeDocument/2006/relationships/image" Target="../media/image85.png"/><Relationship Id="rId9" Type="http://schemas.openxmlformats.org/officeDocument/2006/relationships/image" Target="../media/image90.png"/><Relationship Id="rId14" Type="http://schemas.openxmlformats.org/officeDocument/2006/relationships/image" Target="../media/image95.png"/><Relationship Id="rId22" Type="http://schemas.openxmlformats.org/officeDocument/2006/relationships/image" Target="../media/image103.png"/><Relationship Id="rId27" Type="http://schemas.openxmlformats.org/officeDocument/2006/relationships/image" Target="../media/image108.png"/><Relationship Id="rId30" Type="http://schemas.openxmlformats.org/officeDocument/2006/relationships/image" Target="../media/image111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4.png"/><Relationship Id="rId18" Type="http://schemas.openxmlformats.org/officeDocument/2006/relationships/image" Target="../media/image129.png"/><Relationship Id="rId26" Type="http://schemas.openxmlformats.org/officeDocument/2006/relationships/image" Target="../media/image137.png"/><Relationship Id="rId39" Type="http://schemas.openxmlformats.org/officeDocument/2006/relationships/image" Target="../media/image150.png"/><Relationship Id="rId3" Type="http://schemas.openxmlformats.org/officeDocument/2006/relationships/image" Target="../media/image114.png"/><Relationship Id="rId21" Type="http://schemas.openxmlformats.org/officeDocument/2006/relationships/image" Target="../media/image132.png"/><Relationship Id="rId34" Type="http://schemas.openxmlformats.org/officeDocument/2006/relationships/image" Target="../media/image145.png"/><Relationship Id="rId42" Type="http://schemas.openxmlformats.org/officeDocument/2006/relationships/image" Target="../media/image153.png"/><Relationship Id="rId47" Type="http://schemas.openxmlformats.org/officeDocument/2006/relationships/image" Target="../media/image158.png"/><Relationship Id="rId50" Type="http://schemas.openxmlformats.org/officeDocument/2006/relationships/image" Target="../media/image161.png"/><Relationship Id="rId7" Type="http://schemas.openxmlformats.org/officeDocument/2006/relationships/image" Target="../media/image118.png"/><Relationship Id="rId12" Type="http://schemas.openxmlformats.org/officeDocument/2006/relationships/image" Target="../media/image123.png"/><Relationship Id="rId17" Type="http://schemas.openxmlformats.org/officeDocument/2006/relationships/image" Target="../media/image128.png"/><Relationship Id="rId25" Type="http://schemas.openxmlformats.org/officeDocument/2006/relationships/image" Target="../media/image136.png"/><Relationship Id="rId33" Type="http://schemas.openxmlformats.org/officeDocument/2006/relationships/image" Target="../media/image144.png"/><Relationship Id="rId38" Type="http://schemas.openxmlformats.org/officeDocument/2006/relationships/image" Target="../media/image149.png"/><Relationship Id="rId46" Type="http://schemas.openxmlformats.org/officeDocument/2006/relationships/image" Target="../media/image157.png"/><Relationship Id="rId2" Type="http://schemas.openxmlformats.org/officeDocument/2006/relationships/image" Target="../media/image113.png"/><Relationship Id="rId16" Type="http://schemas.openxmlformats.org/officeDocument/2006/relationships/image" Target="../media/image127.png"/><Relationship Id="rId20" Type="http://schemas.openxmlformats.org/officeDocument/2006/relationships/image" Target="../media/image131.png"/><Relationship Id="rId29" Type="http://schemas.openxmlformats.org/officeDocument/2006/relationships/image" Target="../media/image140.png"/><Relationship Id="rId41" Type="http://schemas.openxmlformats.org/officeDocument/2006/relationships/image" Target="../media/image152.png"/><Relationship Id="rId1" Type="http://schemas.openxmlformats.org/officeDocument/2006/relationships/image" Target="../media/image112.png"/><Relationship Id="rId6" Type="http://schemas.openxmlformats.org/officeDocument/2006/relationships/image" Target="../media/image117.png"/><Relationship Id="rId11" Type="http://schemas.openxmlformats.org/officeDocument/2006/relationships/image" Target="../media/image122.png"/><Relationship Id="rId24" Type="http://schemas.openxmlformats.org/officeDocument/2006/relationships/image" Target="../media/image135.png"/><Relationship Id="rId32" Type="http://schemas.openxmlformats.org/officeDocument/2006/relationships/image" Target="../media/image143.png"/><Relationship Id="rId37" Type="http://schemas.openxmlformats.org/officeDocument/2006/relationships/image" Target="../media/image148.png"/><Relationship Id="rId40" Type="http://schemas.openxmlformats.org/officeDocument/2006/relationships/image" Target="../media/image151.png"/><Relationship Id="rId45" Type="http://schemas.openxmlformats.org/officeDocument/2006/relationships/image" Target="../media/image156.png"/><Relationship Id="rId5" Type="http://schemas.openxmlformats.org/officeDocument/2006/relationships/image" Target="../media/image116.png"/><Relationship Id="rId15" Type="http://schemas.openxmlformats.org/officeDocument/2006/relationships/image" Target="../media/image126.png"/><Relationship Id="rId23" Type="http://schemas.openxmlformats.org/officeDocument/2006/relationships/image" Target="../media/image134.png"/><Relationship Id="rId28" Type="http://schemas.openxmlformats.org/officeDocument/2006/relationships/image" Target="../media/image139.png"/><Relationship Id="rId36" Type="http://schemas.openxmlformats.org/officeDocument/2006/relationships/image" Target="../media/image147.png"/><Relationship Id="rId49" Type="http://schemas.openxmlformats.org/officeDocument/2006/relationships/image" Target="../media/image160.png"/><Relationship Id="rId10" Type="http://schemas.openxmlformats.org/officeDocument/2006/relationships/image" Target="../media/image121.png"/><Relationship Id="rId19" Type="http://schemas.openxmlformats.org/officeDocument/2006/relationships/image" Target="../media/image130.png"/><Relationship Id="rId31" Type="http://schemas.openxmlformats.org/officeDocument/2006/relationships/image" Target="../media/image142.png"/><Relationship Id="rId44" Type="http://schemas.openxmlformats.org/officeDocument/2006/relationships/image" Target="../media/image155.png"/><Relationship Id="rId4" Type="http://schemas.openxmlformats.org/officeDocument/2006/relationships/image" Target="../media/image115.png"/><Relationship Id="rId9" Type="http://schemas.openxmlformats.org/officeDocument/2006/relationships/image" Target="../media/image120.png"/><Relationship Id="rId14" Type="http://schemas.openxmlformats.org/officeDocument/2006/relationships/image" Target="../media/image125.png"/><Relationship Id="rId22" Type="http://schemas.openxmlformats.org/officeDocument/2006/relationships/image" Target="../media/image133.png"/><Relationship Id="rId27" Type="http://schemas.openxmlformats.org/officeDocument/2006/relationships/image" Target="../media/image138.png"/><Relationship Id="rId30" Type="http://schemas.openxmlformats.org/officeDocument/2006/relationships/image" Target="../media/image141.png"/><Relationship Id="rId35" Type="http://schemas.openxmlformats.org/officeDocument/2006/relationships/image" Target="../media/image146.png"/><Relationship Id="rId43" Type="http://schemas.openxmlformats.org/officeDocument/2006/relationships/image" Target="../media/image154.png"/><Relationship Id="rId48" Type="http://schemas.openxmlformats.org/officeDocument/2006/relationships/image" Target="../media/image159.png"/><Relationship Id="rId8" Type="http://schemas.openxmlformats.org/officeDocument/2006/relationships/image" Target="../media/image119.png"/><Relationship Id="rId51" Type="http://schemas.openxmlformats.org/officeDocument/2006/relationships/image" Target="../media/image16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0.png"/><Relationship Id="rId3" Type="http://schemas.openxmlformats.org/officeDocument/2006/relationships/image" Target="../media/image165.png"/><Relationship Id="rId7" Type="http://schemas.openxmlformats.org/officeDocument/2006/relationships/image" Target="../media/image169.png"/><Relationship Id="rId2" Type="http://schemas.openxmlformats.org/officeDocument/2006/relationships/image" Target="../media/image164.png"/><Relationship Id="rId1" Type="http://schemas.openxmlformats.org/officeDocument/2006/relationships/image" Target="../media/image163.png"/><Relationship Id="rId6" Type="http://schemas.openxmlformats.org/officeDocument/2006/relationships/image" Target="../media/image168.png"/><Relationship Id="rId5" Type="http://schemas.openxmlformats.org/officeDocument/2006/relationships/image" Target="../media/image167.png"/><Relationship Id="rId10" Type="http://schemas.openxmlformats.org/officeDocument/2006/relationships/image" Target="../media/image172.png"/><Relationship Id="rId4" Type="http://schemas.openxmlformats.org/officeDocument/2006/relationships/image" Target="../media/image166.png"/><Relationship Id="rId9" Type="http://schemas.openxmlformats.org/officeDocument/2006/relationships/image" Target="../media/image17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0.png"/><Relationship Id="rId3" Type="http://schemas.openxmlformats.org/officeDocument/2006/relationships/image" Target="../media/image175.png"/><Relationship Id="rId7" Type="http://schemas.openxmlformats.org/officeDocument/2006/relationships/image" Target="../media/image179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Relationship Id="rId6" Type="http://schemas.openxmlformats.org/officeDocument/2006/relationships/image" Target="../media/image178.png"/><Relationship Id="rId5" Type="http://schemas.openxmlformats.org/officeDocument/2006/relationships/image" Target="../media/image177.png"/><Relationship Id="rId10" Type="http://schemas.openxmlformats.org/officeDocument/2006/relationships/image" Target="../media/image182.png"/><Relationship Id="rId4" Type="http://schemas.openxmlformats.org/officeDocument/2006/relationships/image" Target="../media/image176.png"/><Relationship Id="rId9" Type="http://schemas.openxmlformats.org/officeDocument/2006/relationships/image" Target="../media/image18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0.png"/><Relationship Id="rId13" Type="http://schemas.openxmlformats.org/officeDocument/2006/relationships/image" Target="../media/image195.png"/><Relationship Id="rId3" Type="http://schemas.openxmlformats.org/officeDocument/2006/relationships/image" Target="../media/image185.png"/><Relationship Id="rId7" Type="http://schemas.openxmlformats.org/officeDocument/2006/relationships/image" Target="../media/image189.png"/><Relationship Id="rId12" Type="http://schemas.openxmlformats.org/officeDocument/2006/relationships/image" Target="../media/image194.png"/><Relationship Id="rId2" Type="http://schemas.openxmlformats.org/officeDocument/2006/relationships/image" Target="../media/image184.png"/><Relationship Id="rId16" Type="http://schemas.openxmlformats.org/officeDocument/2006/relationships/image" Target="../media/image198.png"/><Relationship Id="rId1" Type="http://schemas.openxmlformats.org/officeDocument/2006/relationships/image" Target="../media/image183.png"/><Relationship Id="rId6" Type="http://schemas.openxmlformats.org/officeDocument/2006/relationships/image" Target="../media/image188.png"/><Relationship Id="rId11" Type="http://schemas.openxmlformats.org/officeDocument/2006/relationships/image" Target="../media/image193.png"/><Relationship Id="rId5" Type="http://schemas.openxmlformats.org/officeDocument/2006/relationships/image" Target="../media/image187.png"/><Relationship Id="rId15" Type="http://schemas.openxmlformats.org/officeDocument/2006/relationships/image" Target="../media/image197.png"/><Relationship Id="rId10" Type="http://schemas.openxmlformats.org/officeDocument/2006/relationships/image" Target="../media/image192.png"/><Relationship Id="rId4" Type="http://schemas.openxmlformats.org/officeDocument/2006/relationships/image" Target="../media/image186.png"/><Relationship Id="rId9" Type="http://schemas.openxmlformats.org/officeDocument/2006/relationships/image" Target="../media/image191.png"/><Relationship Id="rId14" Type="http://schemas.openxmlformats.org/officeDocument/2006/relationships/image" Target="../media/image19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FA1B0C-5A62-4378-8469-33D8A7E78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4</xdr:row>
      <xdr:rowOff>95249</xdr:rowOff>
    </xdr:from>
    <xdr:to>
      <xdr:col>11</xdr:col>
      <xdr:colOff>3895725</xdr:colOff>
      <xdr:row>4</xdr:row>
      <xdr:rowOff>2621588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A11EA5-6CAC-4E54-9E68-707CF104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4152899"/>
          <a:ext cx="3789508" cy="2526339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114300</xdr:rowOff>
    </xdr:from>
    <xdr:to>
      <xdr:col>10</xdr:col>
      <xdr:colOff>4415400</xdr:colOff>
      <xdr:row>4</xdr:row>
      <xdr:rowOff>2651500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B06AC4-DDA9-48DD-BD1F-26F1F831B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7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6A6C39-D414-4925-976F-229A6F0D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5</xdr:row>
      <xdr:rowOff>95249</xdr:rowOff>
    </xdr:from>
    <xdr:to>
      <xdr:col>11</xdr:col>
      <xdr:colOff>3895725</xdr:colOff>
      <xdr:row>5</xdr:row>
      <xdr:rowOff>2621587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C930FC-6126-4AFD-9060-839778CE4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6877049"/>
          <a:ext cx="3789508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114300</xdr:rowOff>
    </xdr:from>
    <xdr:to>
      <xdr:col>10</xdr:col>
      <xdr:colOff>4415400</xdr:colOff>
      <xdr:row>5</xdr:row>
      <xdr:rowOff>2651500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B47FAF1-564B-454A-BEAC-2EA0F60C3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9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6</xdr:row>
      <xdr:rowOff>95249</xdr:rowOff>
    </xdr:from>
    <xdr:to>
      <xdr:col>11</xdr:col>
      <xdr:colOff>3895724</xdr:colOff>
      <xdr:row>6</xdr:row>
      <xdr:rowOff>2621587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C7C42A-7D2C-4BAE-B748-0BCCFE7E9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96011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114300</xdr:rowOff>
    </xdr:from>
    <xdr:to>
      <xdr:col>10</xdr:col>
      <xdr:colOff>4415400</xdr:colOff>
      <xdr:row>6</xdr:row>
      <xdr:rowOff>2651500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0F4A410-E424-4843-AD6C-49B3B5999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2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7</xdr:row>
      <xdr:rowOff>95249</xdr:rowOff>
    </xdr:from>
    <xdr:to>
      <xdr:col>11</xdr:col>
      <xdr:colOff>3895724</xdr:colOff>
      <xdr:row>7</xdr:row>
      <xdr:rowOff>2621587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54D0F2-21B2-4A50-BAF6-4DE31623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23253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114300</xdr:rowOff>
    </xdr:from>
    <xdr:to>
      <xdr:col>10</xdr:col>
      <xdr:colOff>4415400</xdr:colOff>
      <xdr:row>7</xdr:row>
      <xdr:rowOff>2651500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5229250-DEED-40E1-8F3D-0ED171DD5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4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8</xdr:row>
      <xdr:rowOff>95249</xdr:rowOff>
    </xdr:from>
    <xdr:to>
      <xdr:col>11</xdr:col>
      <xdr:colOff>3895724</xdr:colOff>
      <xdr:row>8</xdr:row>
      <xdr:rowOff>2621587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6FC44-0691-471B-872C-5ECD0FA1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50494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114300</xdr:rowOff>
    </xdr:from>
    <xdr:to>
      <xdr:col>10</xdr:col>
      <xdr:colOff>4415400</xdr:colOff>
      <xdr:row>8</xdr:row>
      <xdr:rowOff>2651500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B3DD93A-721E-46A9-B05F-3ACC379C0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6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9</xdr:row>
      <xdr:rowOff>95249</xdr:rowOff>
    </xdr:from>
    <xdr:to>
      <xdr:col>11</xdr:col>
      <xdr:colOff>3895724</xdr:colOff>
      <xdr:row>9</xdr:row>
      <xdr:rowOff>2621587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B58AB53-99F3-43B4-B8B1-1E1EA3A7E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177736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114300</xdr:rowOff>
    </xdr:from>
    <xdr:to>
      <xdr:col>10</xdr:col>
      <xdr:colOff>4415400</xdr:colOff>
      <xdr:row>9</xdr:row>
      <xdr:rowOff>2651500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8E735D-C9D8-441E-9CD8-A0C9521B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9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10</xdr:row>
      <xdr:rowOff>95249</xdr:rowOff>
    </xdr:from>
    <xdr:to>
      <xdr:col>11</xdr:col>
      <xdr:colOff>3895724</xdr:colOff>
      <xdr:row>10</xdr:row>
      <xdr:rowOff>2621587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1A3C00C-32EC-4514-B419-6127A36A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04977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114300</xdr:rowOff>
    </xdr:from>
    <xdr:to>
      <xdr:col>10</xdr:col>
      <xdr:colOff>4415400</xdr:colOff>
      <xdr:row>10</xdr:row>
      <xdr:rowOff>2651500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C5588C-1D1A-4DBA-A0F2-BE16FE0B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51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11</xdr:row>
      <xdr:rowOff>95249</xdr:rowOff>
    </xdr:from>
    <xdr:to>
      <xdr:col>11</xdr:col>
      <xdr:colOff>3895724</xdr:colOff>
      <xdr:row>11</xdr:row>
      <xdr:rowOff>2621587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CCAC13C-C828-4FCF-8B35-DEE866E0D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32219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114300</xdr:rowOff>
    </xdr:from>
    <xdr:to>
      <xdr:col>10</xdr:col>
      <xdr:colOff>4415400</xdr:colOff>
      <xdr:row>11</xdr:row>
      <xdr:rowOff>2651500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2F86C2C-6141-4CF9-B34C-15571BA2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4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12</xdr:row>
      <xdr:rowOff>95249</xdr:rowOff>
    </xdr:from>
    <xdr:to>
      <xdr:col>11</xdr:col>
      <xdr:colOff>3895724</xdr:colOff>
      <xdr:row>12</xdr:row>
      <xdr:rowOff>2621587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B1C0CED-229F-4FB4-8628-D90CED20D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594609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114300</xdr:rowOff>
    </xdr:from>
    <xdr:to>
      <xdr:col>10</xdr:col>
      <xdr:colOff>4415400</xdr:colOff>
      <xdr:row>12</xdr:row>
      <xdr:rowOff>2651500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85D8ABD-04ED-43F9-B646-2B4ABE3C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6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106217</xdr:colOff>
      <xdr:row>13</xdr:row>
      <xdr:rowOff>95249</xdr:rowOff>
    </xdr:from>
    <xdr:to>
      <xdr:col>11</xdr:col>
      <xdr:colOff>3895724</xdr:colOff>
      <xdr:row>13</xdr:row>
      <xdr:rowOff>2621587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FA2049F-7B98-4141-8AF7-5AC1811DF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74517" y="28670249"/>
          <a:ext cx="3789507" cy="2526338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114300</xdr:rowOff>
    </xdr:from>
    <xdr:to>
      <xdr:col>10</xdr:col>
      <xdr:colOff>4415400</xdr:colOff>
      <xdr:row>13</xdr:row>
      <xdr:rowOff>2651500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C09AF2E-2947-46F8-B1A0-D20E6E086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89300"/>
          <a:ext cx="3805800" cy="253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7A5366-E756-4FC2-852A-EBBA2C94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7A22AA-D488-4292-9F5C-95F49D4A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81F73B5-A00A-4996-8668-E2069FBE4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746E34C-A40C-4DAA-8007-28C8EFB1D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CF50F00-99F8-49ED-9723-0A596425E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CF1FC80-EFB5-422C-ACBD-F3599E109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E9DB10D-C40A-4A4C-AF44-99FC734E8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8737570-8D15-4224-BB2B-5B9AF443D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7AA7B6-B0D8-4D0C-8B56-1F05CADF2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7760AB-0FA0-4845-9FD5-A2B0B4C5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20D1DC9-9D60-4299-9300-1AAAD4E1A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299212C-6848-4048-BCF5-11C677B9C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7947A9A-9C75-4F92-82B7-2F95BDF51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988E0FA-EB8F-488B-9D53-939C8F9F4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949C59A-7521-428F-9A7D-DCCF0168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EC3CB36-B02F-4433-A680-A24C7659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AB4352E-8B1B-4538-A9F5-294C05F03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423EB4B-F41F-4851-86A5-334D6FF94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690FCE9-91D4-480C-8E85-AF90AE148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3F78AA3-CB8D-490F-B4DE-2A972555F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F174EDE-220D-4EBF-AE00-073E8DED2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BDE24B4-C1DC-449A-84F1-00CBB1843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27D4676-260C-4B71-B439-89F3CF70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9AACC96-89CE-4C8B-A20B-CE74F4D01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55CBDF2-A1A7-4DDB-A65E-D26E55CE0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8D17E46-7EAF-48BF-BC3E-FECE53A1C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08D386C-EE88-438B-B5A0-08E41F63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78932E5-30FC-4425-B6DA-F1F67999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B00807A-73F6-4EDB-B77B-575323B91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D98E091-DBDE-4279-B135-9FBD11723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FEC5A56-CF77-43F1-96E4-0C46F7EB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187140E-F0A1-4483-81CE-780953F40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C9C364F-E8FF-4972-8DFD-433AC2FB8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F9D631E-6BD9-4A2C-B0D7-AA742C12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1D3FD82-CEEB-4B06-BE32-F5180ED0B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77293B36-9EA2-4166-BF5F-CA28E68C2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F739AA2-A717-4C9C-8981-1AAE33AEE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E39CC51-4C89-48CA-BC59-781607BEC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794286ED-1FF2-426B-970A-39E03A844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56CABF1-9C9C-4A8D-A666-E718FE44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6B726E2-6D5C-4613-8D16-3DE62DE36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365738AC-BEB2-4910-8058-C0B109393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7C5F0E9-ADB3-4044-B773-81318CFC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2DBD789-EACB-40EB-A0A1-FD825A9CA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D9516BF-1D3B-4A2B-BC05-F36A687B9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96C09AAB-785C-494C-8268-562112E9E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103F848-C7E0-49F5-ABFE-B87C93724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77393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EEBD287-D575-4B13-9169-6B00FB793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7748825"/>
          <a:ext cx="3805800" cy="253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778B7-FD6F-4D2D-B4D6-6420C37B2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4C637-329F-4D07-918A-F14FAC53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6D2C9FD-93DC-4BBD-BEC1-4F29DBB78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53B1016-BC13-4922-812A-EB1FFFDCB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ED502DA-3385-447D-85C2-25F51B650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05DFF6C-32F6-41E0-90FE-FACD0A40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D42E92F-7796-49AD-9350-782568C59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E941C5-F41E-4C80-A079-11CE36DA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84951CD-FD7A-4548-83D6-1386FA43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C78078C-8D2B-40A4-85B9-AEA74CC42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817AAFC-606F-40DB-919C-6B7512EBC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4664A77-E391-4DE1-BCD7-17D999D9F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5D9D53A-A62A-4B4B-9A72-1E9692F58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133CF3D-531F-4E6A-9F8D-7621B1B3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D91B304-9B33-49B4-B81B-1806EE4E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5B7ADA7-4D03-41E2-987E-EB2B72C16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CFCA931-1E76-4EB5-AFA4-1831E1494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FEB4E720-9094-4D10-ACA2-E7975EAFB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0C0E337-3787-4905-97CD-BE4B00D2A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25C1980-3FEF-4B99-A542-C782A4DDC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B26C78D-5393-4F75-AF64-38CF311A6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9029942-ADE4-478A-BD0F-FA2238ED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4B4C946-E0E2-46D1-A44B-BEBB9EA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B383499-3AE4-4A69-9BCC-604F38A7F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B98A78-414C-4025-A8A0-70AC765F7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424C7B-B65A-4C1F-A50B-C675AA6E5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E5B6194-5D33-4042-9357-478B40B2A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36E9C63-75DC-473B-B3B2-E8BD02686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847703A-77CC-4B5F-BC97-0BF46E2E0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E35C673-2253-4050-9356-A945CFF89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926EFA1-F6A3-4958-BE3B-97735F7F5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52032C-84DE-47CC-825C-6C8A56B92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93A7BB2-81E2-47F6-A3AC-5DF5B28EC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651C819-B1D3-4A21-BCE2-6F6F685C0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B097FFA-FFE0-44F1-9D53-624ED54B0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14879E2-1915-48F0-B030-CA379119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B1D098F-EB41-4102-B983-A5FF9100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23CB392-C47D-4D4B-AA8B-81D5589C0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BE0283A-FB0F-4A6F-90F0-3C857F114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2AE04B-165C-4D51-8182-E7C6457E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128BD3D-F814-4BFD-B78C-0EB5F2A4A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898E395-994C-479F-B54B-347514A03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B6426FB-512A-469A-8786-A7E0BBB2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2020EA0-1B7A-43D2-8D1C-32A002DA3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BB8FCF1-60D1-4582-84B8-230E64E57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EDBD377-862F-4094-A9E8-788A4E3CA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05204FF-5C0A-450D-9FFF-159890A61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02D21EF-1557-4ED5-A6CF-3856165D7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EFE714D-CE3B-432A-8DCC-A68DA2CC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AFE6237-F0D6-4807-8100-903E8FA72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6A31A82-96FC-4AAF-8B5B-CA452E5CB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4F7EDA2-F6E4-4C95-95FD-702200EA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36A7603-AFA4-48CF-9D59-0A4BECE85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48B36EF-F41F-425D-8790-38D4A5001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F03D77-4631-40E6-AC45-C0C3815DC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FFAA30-9749-4A1B-A3DC-FABC6FE20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2B8692-A7B3-4E38-94E4-BF3C01B13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FCFBCF-623C-4275-8968-1ABE072FD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D9DF11-160D-4BD9-87CF-D76714CC9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B30744-4125-447A-912C-22C5D572A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81E8F3-F5A5-4365-8188-EE4947CF2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3B62E0-BE2D-4169-B65A-76108E9C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63DF65-E4E3-4197-B539-63566D101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62B333-DF24-4437-9C44-66338C233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FA921C1-4F97-4321-8452-C4D9D9C4E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D9C895-3408-4981-9A87-22BD94BA7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AEE4BB-8744-4DF5-880C-6FBD58653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4ADBEF-EEC8-47E3-B896-B1BD44D32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4D26C04-1BF8-4102-9076-7C7E64EEC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A57313C-6184-4DA4-A2E5-290501374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11</xdr:row>
      <xdr:rowOff>95250</xdr:rowOff>
    </xdr:from>
    <xdr:to>
      <xdr:col>10</xdr:col>
      <xdr:colOff>4415400</xdr:colOff>
      <xdr:row>11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A044595-8489-4CBF-A644-94A8801D0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32219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11</xdr:row>
      <xdr:rowOff>104775</xdr:rowOff>
    </xdr:from>
    <xdr:to>
      <xdr:col>11</xdr:col>
      <xdr:colOff>3883442</xdr:colOff>
      <xdr:row>11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6EC2975-1F54-49B3-A36B-D51FE0622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32314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12</xdr:row>
      <xdr:rowOff>95250</xdr:rowOff>
    </xdr:from>
    <xdr:to>
      <xdr:col>10</xdr:col>
      <xdr:colOff>4415400</xdr:colOff>
      <xdr:row>12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891F7C3-23DF-4219-988A-C623DC4E0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59461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12</xdr:row>
      <xdr:rowOff>104775</xdr:rowOff>
    </xdr:from>
    <xdr:to>
      <xdr:col>11</xdr:col>
      <xdr:colOff>3883442</xdr:colOff>
      <xdr:row>12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2449A11-B916-46A3-9B6C-A1E1D370A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59556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13</xdr:row>
      <xdr:rowOff>95250</xdr:rowOff>
    </xdr:from>
    <xdr:to>
      <xdr:col>10</xdr:col>
      <xdr:colOff>4415400</xdr:colOff>
      <xdr:row>13</xdr:row>
      <xdr:rowOff>2632450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C454D56-55F5-46A2-9FDF-F654181D1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86702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13</xdr:row>
      <xdr:rowOff>104775</xdr:rowOff>
    </xdr:from>
    <xdr:to>
      <xdr:col>11</xdr:col>
      <xdr:colOff>3883442</xdr:colOff>
      <xdr:row>13</xdr:row>
      <xdr:rowOff>2641975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AA0C25E-CA0E-4ACB-9122-0343DA7F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86797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14</xdr:row>
      <xdr:rowOff>95250</xdr:rowOff>
    </xdr:from>
    <xdr:to>
      <xdr:col>10</xdr:col>
      <xdr:colOff>4415400</xdr:colOff>
      <xdr:row>14</xdr:row>
      <xdr:rowOff>2632450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3D0AA46-D434-4E4D-B2B9-221FC5588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13944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14</xdr:row>
      <xdr:rowOff>104775</xdr:rowOff>
    </xdr:from>
    <xdr:to>
      <xdr:col>11</xdr:col>
      <xdr:colOff>3883442</xdr:colOff>
      <xdr:row>14</xdr:row>
      <xdr:rowOff>2641975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8BEABF2-3755-460D-A27F-5446CC91F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14039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15</xdr:row>
      <xdr:rowOff>95250</xdr:rowOff>
    </xdr:from>
    <xdr:to>
      <xdr:col>10</xdr:col>
      <xdr:colOff>4415400</xdr:colOff>
      <xdr:row>15</xdr:row>
      <xdr:rowOff>2632450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3DE22B5-2D68-44C8-9D1C-7E9A15E3D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41185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15</xdr:row>
      <xdr:rowOff>104775</xdr:rowOff>
    </xdr:from>
    <xdr:to>
      <xdr:col>11</xdr:col>
      <xdr:colOff>3883442</xdr:colOff>
      <xdr:row>15</xdr:row>
      <xdr:rowOff>2641975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E6C1A0F-0556-4490-B336-D09E976AE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41280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16</xdr:row>
      <xdr:rowOff>95250</xdr:rowOff>
    </xdr:from>
    <xdr:to>
      <xdr:col>10</xdr:col>
      <xdr:colOff>4415400</xdr:colOff>
      <xdr:row>16</xdr:row>
      <xdr:rowOff>2632450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E1B7A0-FC9A-4D96-83AE-4B3022A35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68427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16</xdr:row>
      <xdr:rowOff>104775</xdr:rowOff>
    </xdr:from>
    <xdr:to>
      <xdr:col>11</xdr:col>
      <xdr:colOff>3883442</xdr:colOff>
      <xdr:row>16</xdr:row>
      <xdr:rowOff>2641975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3EC4F8A-F6D4-4DAC-B8C7-F206E5E7F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68522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17</xdr:row>
      <xdr:rowOff>95250</xdr:rowOff>
    </xdr:from>
    <xdr:to>
      <xdr:col>10</xdr:col>
      <xdr:colOff>4415400</xdr:colOff>
      <xdr:row>17</xdr:row>
      <xdr:rowOff>2632450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D84D3F5-6297-4C10-9FDD-6DC26D80D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395668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17</xdr:row>
      <xdr:rowOff>104775</xdr:rowOff>
    </xdr:from>
    <xdr:to>
      <xdr:col>11</xdr:col>
      <xdr:colOff>3883442</xdr:colOff>
      <xdr:row>17</xdr:row>
      <xdr:rowOff>2641975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30E3E03-5F4B-48B9-95CB-8E333837A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395763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18</xdr:row>
      <xdr:rowOff>95250</xdr:rowOff>
    </xdr:from>
    <xdr:to>
      <xdr:col>10</xdr:col>
      <xdr:colOff>4415400</xdr:colOff>
      <xdr:row>18</xdr:row>
      <xdr:rowOff>2632450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60FAFC6-C034-4C62-AF2B-4A85C07A8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22910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18</xdr:row>
      <xdr:rowOff>104775</xdr:rowOff>
    </xdr:from>
    <xdr:to>
      <xdr:col>11</xdr:col>
      <xdr:colOff>3883442</xdr:colOff>
      <xdr:row>18</xdr:row>
      <xdr:rowOff>2641975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7FC4F94-E4E9-49C8-9188-6AF924C5B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23005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19</xdr:row>
      <xdr:rowOff>95250</xdr:rowOff>
    </xdr:from>
    <xdr:to>
      <xdr:col>10</xdr:col>
      <xdr:colOff>4415400</xdr:colOff>
      <xdr:row>19</xdr:row>
      <xdr:rowOff>2632450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89E60C4-957A-4270-8DF9-6DC469B3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50151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19</xdr:row>
      <xdr:rowOff>104775</xdr:rowOff>
    </xdr:from>
    <xdr:to>
      <xdr:col>11</xdr:col>
      <xdr:colOff>3883442</xdr:colOff>
      <xdr:row>19</xdr:row>
      <xdr:rowOff>2641975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8F46B76-329D-4EC5-89B8-24F6257F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50246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20</xdr:row>
      <xdr:rowOff>95250</xdr:rowOff>
    </xdr:from>
    <xdr:to>
      <xdr:col>10</xdr:col>
      <xdr:colOff>4415400</xdr:colOff>
      <xdr:row>20</xdr:row>
      <xdr:rowOff>2632450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5945CC1-1F17-49A9-97A9-B96BF680F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77393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20</xdr:row>
      <xdr:rowOff>104775</xdr:rowOff>
    </xdr:from>
    <xdr:to>
      <xdr:col>11</xdr:col>
      <xdr:colOff>3883442</xdr:colOff>
      <xdr:row>20</xdr:row>
      <xdr:rowOff>2641975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613E2BE-7EC0-4203-873F-0CEE51746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77488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21</xdr:row>
      <xdr:rowOff>95250</xdr:rowOff>
    </xdr:from>
    <xdr:to>
      <xdr:col>10</xdr:col>
      <xdr:colOff>4415400</xdr:colOff>
      <xdr:row>21</xdr:row>
      <xdr:rowOff>2632450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7163ADB-35C7-4BBF-BDD0-A663320C0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04634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21</xdr:row>
      <xdr:rowOff>104775</xdr:rowOff>
    </xdr:from>
    <xdr:to>
      <xdr:col>11</xdr:col>
      <xdr:colOff>3883442</xdr:colOff>
      <xdr:row>21</xdr:row>
      <xdr:rowOff>2641975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0D66C77-33E7-46A5-A049-A3D842065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04729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22</xdr:row>
      <xdr:rowOff>95250</xdr:rowOff>
    </xdr:from>
    <xdr:to>
      <xdr:col>10</xdr:col>
      <xdr:colOff>4415400</xdr:colOff>
      <xdr:row>22</xdr:row>
      <xdr:rowOff>2632450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F6CF5B1-FCDD-4D99-8F8C-727140102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31876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22</xdr:row>
      <xdr:rowOff>104775</xdr:rowOff>
    </xdr:from>
    <xdr:to>
      <xdr:col>11</xdr:col>
      <xdr:colOff>3883442</xdr:colOff>
      <xdr:row>22</xdr:row>
      <xdr:rowOff>2641975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EC46FE0-32A0-4C07-92D4-AC5DC05EA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31971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23</xdr:row>
      <xdr:rowOff>95250</xdr:rowOff>
    </xdr:from>
    <xdr:to>
      <xdr:col>10</xdr:col>
      <xdr:colOff>4415400</xdr:colOff>
      <xdr:row>23</xdr:row>
      <xdr:rowOff>2632450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7BA0B21-4663-4EC4-89A7-04037E83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5911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23</xdr:row>
      <xdr:rowOff>104775</xdr:rowOff>
    </xdr:from>
    <xdr:to>
      <xdr:col>11</xdr:col>
      <xdr:colOff>3883442</xdr:colOff>
      <xdr:row>23</xdr:row>
      <xdr:rowOff>2641975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9FF221E-9D3F-4681-977A-447743689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5921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24</xdr:row>
      <xdr:rowOff>95250</xdr:rowOff>
    </xdr:from>
    <xdr:to>
      <xdr:col>10</xdr:col>
      <xdr:colOff>4415400</xdr:colOff>
      <xdr:row>24</xdr:row>
      <xdr:rowOff>2632450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47E6469-8AB1-4D24-9C5C-B0C97C872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58635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24</xdr:row>
      <xdr:rowOff>104775</xdr:rowOff>
    </xdr:from>
    <xdr:to>
      <xdr:col>11</xdr:col>
      <xdr:colOff>3883442</xdr:colOff>
      <xdr:row>24</xdr:row>
      <xdr:rowOff>2641975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80CBDC5-0080-4175-8F85-9B7F5BC85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58645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25</xdr:row>
      <xdr:rowOff>95250</xdr:rowOff>
    </xdr:from>
    <xdr:to>
      <xdr:col>10</xdr:col>
      <xdr:colOff>4415400</xdr:colOff>
      <xdr:row>25</xdr:row>
      <xdr:rowOff>2632450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0B1CE2C-5101-424B-A875-53F07B3CD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1360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25</xdr:row>
      <xdr:rowOff>104775</xdr:rowOff>
    </xdr:from>
    <xdr:to>
      <xdr:col>11</xdr:col>
      <xdr:colOff>3883442</xdr:colOff>
      <xdr:row>25</xdr:row>
      <xdr:rowOff>2641975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9C9975E-69BE-4D13-AC65-47A17858F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1369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26</xdr:row>
      <xdr:rowOff>95250</xdr:rowOff>
    </xdr:from>
    <xdr:to>
      <xdr:col>10</xdr:col>
      <xdr:colOff>4415400</xdr:colOff>
      <xdr:row>26</xdr:row>
      <xdr:rowOff>2632450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EEED7A2-5A94-4F5D-815F-FC0BC45A6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4084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26</xdr:row>
      <xdr:rowOff>104775</xdr:rowOff>
    </xdr:from>
    <xdr:to>
      <xdr:col>11</xdr:col>
      <xdr:colOff>3883442</xdr:colOff>
      <xdr:row>26</xdr:row>
      <xdr:rowOff>2641975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912CE0C-B402-4BC3-A20C-663D76A61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4093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27</xdr:row>
      <xdr:rowOff>95250</xdr:rowOff>
    </xdr:from>
    <xdr:to>
      <xdr:col>10</xdr:col>
      <xdr:colOff>4415400</xdr:colOff>
      <xdr:row>27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8659E72-513E-4BFA-9C98-EA34A363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6808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27</xdr:row>
      <xdr:rowOff>104775</xdr:rowOff>
    </xdr:from>
    <xdr:to>
      <xdr:col>11</xdr:col>
      <xdr:colOff>3883442</xdr:colOff>
      <xdr:row>27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B052D74-3CDC-427D-97FB-F6F715291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6817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28</xdr:row>
      <xdr:rowOff>95250</xdr:rowOff>
    </xdr:from>
    <xdr:to>
      <xdr:col>10</xdr:col>
      <xdr:colOff>4415400</xdr:colOff>
      <xdr:row>28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884753D-26A0-4D4A-BDB2-C11E796CE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9532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28</xdr:row>
      <xdr:rowOff>76200</xdr:rowOff>
    </xdr:from>
    <xdr:to>
      <xdr:col>11</xdr:col>
      <xdr:colOff>3883442</xdr:colOff>
      <xdr:row>28</xdr:row>
      <xdr:rowOff>2613400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AA116A7-7158-4278-9DD5-A5023A950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9513450"/>
          <a:ext cx="3805800" cy="253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B5E8ABE-DA04-42D1-972D-8C0BFC4E9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9532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CB9A496-7315-4E14-AAA0-01945BDF6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9542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A6DA7F6-B1A0-4F0E-9A55-A29D2A8DB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72256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5779C26-BA41-4F55-8FEF-5E132B576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72266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D7FA463-5789-4B52-AA5E-42A099F05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7C0DC40-A28E-44B8-9101-CA3F25581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76501AC-C4C8-4A74-90B3-EAFD51C62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B42EA05-72E9-4A30-BA21-768D53CB9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77EA631-E418-4F5B-AAA9-79BB01233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164BA53-FAFC-44E0-AAFD-07835D9E7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B2AE9-21FA-4FEC-A082-CA244D7E8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5373C-AA47-47F7-8B87-A74326C67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38DBC0-6551-48BA-B453-733DC67D4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811A76D-7921-438A-B3E8-BC5ED1A40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3DEAC58-AF38-4B5B-B760-243EB3CF1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AFA254-AF31-4EF8-B5A6-E35B89E9C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338BBF3-AF18-4DD3-A91A-03B3E477B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C1CF99E-BEF6-46D4-A46B-BFB17405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710B47-DC7B-40E0-AC96-A4A79E385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DD1228-45B0-4AA8-9EA4-7E37E4BBD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3</xdr:row>
      <xdr:rowOff>95250</xdr:rowOff>
    </xdr:from>
    <xdr:to>
      <xdr:col>10</xdr:col>
      <xdr:colOff>4415400</xdr:colOff>
      <xdr:row>3</xdr:row>
      <xdr:rowOff>2632450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75314B-89F4-422B-817B-6B114DFDE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4287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3</xdr:row>
      <xdr:rowOff>104775</xdr:rowOff>
    </xdr:from>
    <xdr:to>
      <xdr:col>11</xdr:col>
      <xdr:colOff>3883442</xdr:colOff>
      <xdr:row>3</xdr:row>
      <xdr:rowOff>2641975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1A0C4F-FA56-422E-B475-622AF1A8A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4382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4</xdr:row>
      <xdr:rowOff>95250</xdr:rowOff>
    </xdr:from>
    <xdr:to>
      <xdr:col>10</xdr:col>
      <xdr:colOff>4415400</xdr:colOff>
      <xdr:row>4</xdr:row>
      <xdr:rowOff>2632450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E04F1C-3E85-4827-8D7B-D65DEB703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41529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4</xdr:row>
      <xdr:rowOff>104775</xdr:rowOff>
    </xdr:from>
    <xdr:to>
      <xdr:col>11</xdr:col>
      <xdr:colOff>3883442</xdr:colOff>
      <xdr:row>4</xdr:row>
      <xdr:rowOff>2641975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B411F8-9AFF-4C38-B414-2775913AD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41624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5</xdr:row>
      <xdr:rowOff>95250</xdr:rowOff>
    </xdr:from>
    <xdr:to>
      <xdr:col>10</xdr:col>
      <xdr:colOff>4415400</xdr:colOff>
      <xdr:row>5</xdr:row>
      <xdr:rowOff>2632450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F9ADC9B-A5B5-4C15-8D89-9C6D7177B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68770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5</xdr:row>
      <xdr:rowOff>104775</xdr:rowOff>
    </xdr:from>
    <xdr:to>
      <xdr:col>11</xdr:col>
      <xdr:colOff>3883442</xdr:colOff>
      <xdr:row>5</xdr:row>
      <xdr:rowOff>2641975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3F74FD-1E55-413D-ADE6-8F8B2BE6B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68865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6</xdr:row>
      <xdr:rowOff>95250</xdr:rowOff>
    </xdr:from>
    <xdr:to>
      <xdr:col>10</xdr:col>
      <xdr:colOff>4415400</xdr:colOff>
      <xdr:row>6</xdr:row>
      <xdr:rowOff>2632450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5A73111-21D0-40F4-BD54-C32F7106F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96012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6</xdr:row>
      <xdr:rowOff>104775</xdr:rowOff>
    </xdr:from>
    <xdr:to>
      <xdr:col>11</xdr:col>
      <xdr:colOff>3883442</xdr:colOff>
      <xdr:row>6</xdr:row>
      <xdr:rowOff>2641975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A3C79A-18E4-439D-8896-C1AB530FF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96107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7</xdr:row>
      <xdr:rowOff>95250</xdr:rowOff>
    </xdr:from>
    <xdr:to>
      <xdr:col>10</xdr:col>
      <xdr:colOff>4415400</xdr:colOff>
      <xdr:row>7</xdr:row>
      <xdr:rowOff>2632450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2D60130-E576-42FE-B1DF-E3545F9AE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23253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7</xdr:row>
      <xdr:rowOff>104775</xdr:rowOff>
    </xdr:from>
    <xdr:to>
      <xdr:col>11</xdr:col>
      <xdr:colOff>3883442</xdr:colOff>
      <xdr:row>7</xdr:row>
      <xdr:rowOff>2641975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4F1F27F-1425-4506-9A25-9391BE2C4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23348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8</xdr:row>
      <xdr:rowOff>95250</xdr:rowOff>
    </xdr:from>
    <xdr:to>
      <xdr:col>10</xdr:col>
      <xdr:colOff>4415400</xdr:colOff>
      <xdr:row>8</xdr:row>
      <xdr:rowOff>2632450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EA93997-8B10-41B7-BEC4-55EAFBB37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50495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8</xdr:row>
      <xdr:rowOff>104775</xdr:rowOff>
    </xdr:from>
    <xdr:to>
      <xdr:col>11</xdr:col>
      <xdr:colOff>3883442</xdr:colOff>
      <xdr:row>8</xdr:row>
      <xdr:rowOff>2641975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94CCEC-EB77-4B47-AACA-FDE4AEDC9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505902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9</xdr:row>
      <xdr:rowOff>95250</xdr:rowOff>
    </xdr:from>
    <xdr:to>
      <xdr:col>10</xdr:col>
      <xdr:colOff>4415400</xdr:colOff>
      <xdr:row>9</xdr:row>
      <xdr:rowOff>2632450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5CF5AE-C986-40AC-BD9A-4A811A43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1777365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9</xdr:row>
      <xdr:rowOff>104775</xdr:rowOff>
    </xdr:from>
    <xdr:to>
      <xdr:col>11</xdr:col>
      <xdr:colOff>3883442</xdr:colOff>
      <xdr:row>9</xdr:row>
      <xdr:rowOff>2641975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BE82964-5E24-4999-B7A9-3788E196E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17783175"/>
          <a:ext cx="3805800" cy="2537200"/>
        </a:xfrm>
        <a:prstGeom prst="rect">
          <a:avLst/>
        </a:prstGeom>
      </xdr:spPr>
    </xdr:pic>
    <xdr:clientData/>
  </xdr:twoCellAnchor>
  <xdr:twoCellAnchor>
    <xdr:from>
      <xdr:col>10</xdr:col>
      <xdr:colOff>609600</xdr:colOff>
      <xdr:row>10</xdr:row>
      <xdr:rowOff>95250</xdr:rowOff>
    </xdr:from>
    <xdr:to>
      <xdr:col>10</xdr:col>
      <xdr:colOff>4415400</xdr:colOff>
      <xdr:row>10</xdr:row>
      <xdr:rowOff>2632450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917E1D9-B3CD-4870-B210-0A7D9812E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86800" y="20497800"/>
          <a:ext cx="3805800" cy="2537200"/>
        </a:xfrm>
        <a:prstGeom prst="rect">
          <a:avLst/>
        </a:prstGeom>
      </xdr:spPr>
    </xdr:pic>
    <xdr:clientData/>
  </xdr:twoCellAnchor>
  <xdr:twoCellAnchor>
    <xdr:from>
      <xdr:col>11</xdr:col>
      <xdr:colOff>77642</xdr:colOff>
      <xdr:row>10</xdr:row>
      <xdr:rowOff>104775</xdr:rowOff>
    </xdr:from>
    <xdr:to>
      <xdr:col>11</xdr:col>
      <xdr:colOff>3883442</xdr:colOff>
      <xdr:row>10</xdr:row>
      <xdr:rowOff>2641975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C70E946-5C09-487D-AB82-64FEEAD53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45942" y="20507325"/>
          <a:ext cx="3805800" cy="253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9EC2-28A9-46ED-B007-2BBADF7F1AC8}">
  <dimension ref="A1:H34"/>
  <sheetViews>
    <sheetView tabSelected="1" topLeftCell="A16" workbookViewId="0">
      <selection activeCell="I29" sqref="I29"/>
    </sheetView>
  </sheetViews>
  <sheetFormatPr defaultRowHeight="15" x14ac:dyDescent="0.25"/>
  <cols>
    <col min="2" max="2" width="32.85546875" customWidth="1"/>
    <col min="7" max="7" width="28.140625" customWidth="1"/>
    <col min="8" max="8" width="15" customWidth="1"/>
  </cols>
  <sheetData>
    <row r="1" spans="1:8" x14ac:dyDescent="0.25">
      <c r="B1" s="9" t="s">
        <v>47</v>
      </c>
      <c r="G1" s="9" t="s">
        <v>34</v>
      </c>
      <c r="H1" t="s">
        <v>35</v>
      </c>
    </row>
    <row r="2" spans="1:8" x14ac:dyDescent="0.25">
      <c r="B2" t="s">
        <v>25</v>
      </c>
      <c r="G2" s="9" t="s">
        <v>37</v>
      </c>
      <c r="H2" s="12" t="s">
        <v>36</v>
      </c>
    </row>
    <row r="3" spans="1:8" x14ac:dyDescent="0.25">
      <c r="A3" s="10" t="s">
        <v>19</v>
      </c>
      <c r="B3" t="s">
        <v>22</v>
      </c>
      <c r="G3" t="s">
        <v>48</v>
      </c>
      <c r="H3" t="s">
        <v>49</v>
      </c>
    </row>
    <row r="4" spans="1:8" x14ac:dyDescent="0.25">
      <c r="A4" s="10"/>
      <c r="B4" s="11" t="s">
        <v>11</v>
      </c>
      <c r="G4" s="9" t="s">
        <v>50</v>
      </c>
    </row>
    <row r="5" spans="1:8" x14ac:dyDescent="0.25">
      <c r="A5" s="9" t="s">
        <v>21</v>
      </c>
      <c r="B5" s="11"/>
      <c r="G5" s="9"/>
    </row>
    <row r="6" spans="1:8" x14ac:dyDescent="0.25">
      <c r="B6" t="s">
        <v>10</v>
      </c>
      <c r="G6" s="9"/>
    </row>
    <row r="7" spans="1:8" x14ac:dyDescent="0.25">
      <c r="B7" t="s">
        <v>20</v>
      </c>
    </row>
    <row r="8" spans="1:8" x14ac:dyDescent="0.25">
      <c r="B8" t="s">
        <v>9</v>
      </c>
    </row>
    <row r="9" spans="1:8" x14ac:dyDescent="0.25">
      <c r="A9" s="9" t="s">
        <v>23</v>
      </c>
      <c r="G9" s="9" t="s">
        <v>68</v>
      </c>
    </row>
    <row r="10" spans="1:8" x14ac:dyDescent="0.25">
      <c r="B10" t="s">
        <v>24</v>
      </c>
      <c r="G10">
        <f>'3-2020'!J3 +'4-2020'!J3 +'5-2020'!J3+'6-2020'!J3+'7-2020'!J3+'8-2020'!J3+'9-2020'!J3+'10-2020'!J3</f>
        <v>79.699999999999989</v>
      </c>
    </row>
    <row r="11" spans="1:8" x14ac:dyDescent="0.25">
      <c r="B11" t="s">
        <v>30</v>
      </c>
      <c r="G11" s="9" t="s">
        <v>69</v>
      </c>
    </row>
    <row r="12" spans="1:8" x14ac:dyDescent="0.25">
      <c r="B12" t="s">
        <v>38</v>
      </c>
      <c r="G12">
        <f xml:space="preserve"> '3-2020'!J2+'4-2020'!J2+'5-2020'!J2+'6-2020'!J2++'7-2020'!J2+'8-2020'!J2+'9-2020'!J2+'10-2020'!J2</f>
        <v>100</v>
      </c>
    </row>
    <row r="13" spans="1:8" x14ac:dyDescent="0.25">
      <c r="A13" s="9" t="s">
        <v>73</v>
      </c>
      <c r="G13" s="9" t="s">
        <v>70</v>
      </c>
    </row>
    <row r="14" spans="1:8" x14ac:dyDescent="0.25">
      <c r="B14" t="s">
        <v>72</v>
      </c>
      <c r="G14">
        <v>8</v>
      </c>
    </row>
    <row r="15" spans="1:8" x14ac:dyDescent="0.25">
      <c r="B15" t="s">
        <v>74</v>
      </c>
      <c r="G15" s="9" t="s">
        <v>99</v>
      </c>
    </row>
    <row r="16" spans="1:8" x14ac:dyDescent="0.25">
      <c r="G16">
        <f>G10/G12</f>
        <v>0.79699999999999993</v>
      </c>
    </row>
    <row r="17" spans="7:7" x14ac:dyDescent="0.25">
      <c r="G17" s="9" t="s">
        <v>103</v>
      </c>
    </row>
    <row r="18" spans="7:7" x14ac:dyDescent="0.25">
      <c r="G18" s="19">
        <f>G16*G20</f>
        <v>199.24999999999997</v>
      </c>
    </row>
    <row r="19" spans="7:7" x14ac:dyDescent="0.25">
      <c r="G19" s="9" t="s">
        <v>102</v>
      </c>
    </row>
    <row r="20" spans="7:7" x14ac:dyDescent="0.25">
      <c r="G20" s="20">
        <v>250</v>
      </c>
    </row>
    <row r="21" spans="7:7" x14ac:dyDescent="0.25">
      <c r="G21" s="9" t="s">
        <v>98</v>
      </c>
    </row>
    <row r="22" spans="7:7" x14ac:dyDescent="0.25">
      <c r="G22">
        <f>COUNTIF('3-2020'!J4:J999999, "&gt;0") + COUNTIF('4-2020'!J4:J999999, "&gt;0") + COUNTIF('5-2020'!J4:J999999, "&gt;0") + COUNTIF('6-2020'!J4:J999999, "&gt;0") + COUNTIF('7-2020'!J4:J999999, "&gt;0") + COUNTIF('8-2020'!J4:J999999, "&gt;0") + COUNTIF('9-2020'!J4:J999999, "&gt;0") + COUNTIF('10-2020'!J4:J999999, "&gt;0")</f>
        <v>69</v>
      </c>
    </row>
    <row r="23" spans="7:7" x14ac:dyDescent="0.25">
      <c r="G23" s="9" t="s">
        <v>100</v>
      </c>
    </row>
    <row r="24" spans="7:7" x14ac:dyDescent="0.25">
      <c r="G24">
        <f>COUNTIF('3-2020'!J4:J999999, "&lt;0") + COUNTIF('4-2020'!J4:J999999, "&lt;0") + COUNTIF('5-2020'!J4:J999999, "&lt;0") + COUNTIF('6-2020'!J4:J999999, "&lt;0") + COUNTIF('7-2020'!J4:J999999,"&lt;0") + COUNTIF('8-2020'!J4:J999999, "&lt;0") + COUNTIF('9-2020'!J4:J999999,"&lt;0") + COUNTIF('10-2020'!J4:J999999,"&lt;0")</f>
        <v>31</v>
      </c>
    </row>
    <row r="25" spans="7:7" x14ac:dyDescent="0.25">
      <c r="G25" s="9" t="s">
        <v>101</v>
      </c>
    </row>
    <row r="26" spans="7:7" x14ac:dyDescent="0.25">
      <c r="G26">
        <f>(G18*(G22/100))-(G20*(G24/100))</f>
        <v>59.982499999999959</v>
      </c>
    </row>
    <row r="27" spans="7:7" x14ac:dyDescent="0.25">
      <c r="G27" s="9" t="s">
        <v>107</v>
      </c>
    </row>
    <row r="28" spans="7:7" x14ac:dyDescent="0.25">
      <c r="G28">
        <v>1000</v>
      </c>
    </row>
    <row r="29" spans="7:7" x14ac:dyDescent="0.25">
      <c r="G29" s="9" t="s">
        <v>104</v>
      </c>
    </row>
    <row r="30" spans="7:7" x14ac:dyDescent="0.25">
      <c r="G30" s="21">
        <f xml:space="preserve"> G28/G26</f>
        <v>16.671529196015516</v>
      </c>
    </row>
    <row r="31" spans="7:7" x14ac:dyDescent="0.25">
      <c r="G31" s="9" t="s">
        <v>105</v>
      </c>
    </row>
    <row r="32" spans="7:7" x14ac:dyDescent="0.25">
      <c r="G32" s="21">
        <f>G30/30</f>
        <v>0.55571763986718392</v>
      </c>
    </row>
    <row r="33" spans="7:7" x14ac:dyDescent="0.25">
      <c r="G33" s="9" t="s">
        <v>106</v>
      </c>
    </row>
    <row r="34" spans="7:7" x14ac:dyDescent="0.25">
      <c r="G34" s="21">
        <f>7 * G32</f>
        <v>3.8900234790702877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197B-F4C6-4145-8F25-2D2B9A8F4011}">
  <dimension ref="A1:L14"/>
  <sheetViews>
    <sheetView workbookViewId="0">
      <pane ySplit="3" topLeftCell="A13" activePane="bottomLeft" state="frozen"/>
      <selection pane="bottomLeft" activeCell="J3" sqref="J3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COUNT(A4:A99999)</f>
        <v>11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SUM(J4:J99999)</f>
        <v>14.5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 t="s">
        <v>26</v>
      </c>
      <c r="D4" s="6" t="s">
        <v>18</v>
      </c>
      <c r="E4" s="6" t="s">
        <v>17</v>
      </c>
      <c r="F4" s="6" t="s">
        <v>18</v>
      </c>
      <c r="G4" s="6" t="s">
        <v>18</v>
      </c>
      <c r="H4" s="6" t="s">
        <v>18</v>
      </c>
      <c r="I4" s="6" t="str">
        <f t="shared" ref="I4:I14" si="0" xml:space="preserve"> COUNTIF(D4:H4,"Có")&amp;"/"&amp;COUNTIF(D4:H4,"*")</f>
        <v>4/5</v>
      </c>
      <c r="J4" s="8">
        <v>3</v>
      </c>
    </row>
    <row r="5" spans="1:12" ht="214.5" customHeight="1" x14ac:dyDescent="0.25">
      <c r="A5" s="6">
        <v>2</v>
      </c>
      <c r="B5" s="6" t="s">
        <v>28</v>
      </c>
      <c r="C5" s="7" t="s">
        <v>31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t="shared" si="0"/>
        <v>3/5</v>
      </c>
      <c r="J5" s="8">
        <v>2</v>
      </c>
    </row>
    <row r="6" spans="1:12" ht="214.5" customHeight="1" x14ac:dyDescent="0.25">
      <c r="A6" s="6">
        <v>3</v>
      </c>
      <c r="B6" s="6" t="s">
        <v>28</v>
      </c>
      <c r="C6" s="7" t="s">
        <v>44</v>
      </c>
      <c r="D6" s="6" t="s">
        <v>18</v>
      </c>
      <c r="E6" s="6" t="s">
        <v>18</v>
      </c>
      <c r="F6" s="6" t="s">
        <v>17</v>
      </c>
      <c r="G6" s="6" t="s">
        <v>18</v>
      </c>
      <c r="H6" s="6" t="s">
        <v>18</v>
      </c>
      <c r="I6" s="6" t="str">
        <f t="shared" si="0"/>
        <v>4/5</v>
      </c>
      <c r="J6" s="8">
        <v>2</v>
      </c>
    </row>
    <row r="7" spans="1:12" ht="214.5" customHeight="1" x14ac:dyDescent="0.25">
      <c r="A7" s="6">
        <v>4</v>
      </c>
      <c r="B7" s="6" t="s">
        <v>32</v>
      </c>
      <c r="C7" s="7">
        <v>43893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si="0"/>
        <v>5/5</v>
      </c>
      <c r="J7" s="8">
        <v>2</v>
      </c>
    </row>
    <row r="8" spans="1:12" ht="214.5" customHeight="1" x14ac:dyDescent="0.25">
      <c r="A8" s="6">
        <v>5</v>
      </c>
      <c r="B8" s="6" t="s">
        <v>32</v>
      </c>
      <c r="C8" s="7" t="s">
        <v>33</v>
      </c>
      <c r="D8" s="6" t="s">
        <v>18</v>
      </c>
      <c r="E8" s="6" t="s">
        <v>18</v>
      </c>
      <c r="F8" s="6" t="s">
        <v>17</v>
      </c>
      <c r="G8" s="6" t="s">
        <v>17</v>
      </c>
      <c r="H8" s="6" t="s">
        <v>18</v>
      </c>
      <c r="I8" s="6" t="str">
        <f t="shared" si="0"/>
        <v>3/5</v>
      </c>
      <c r="J8" s="8">
        <v>-1</v>
      </c>
    </row>
    <row r="9" spans="1:12" ht="214.5" customHeight="1" x14ac:dyDescent="0.25">
      <c r="A9" s="6">
        <v>6</v>
      </c>
      <c r="B9" s="6" t="s">
        <v>39</v>
      </c>
      <c r="C9" s="7" t="s">
        <v>41</v>
      </c>
      <c r="D9" s="6" t="s">
        <v>18</v>
      </c>
      <c r="E9" s="6" t="s">
        <v>17</v>
      </c>
      <c r="F9" s="6" t="s">
        <v>17</v>
      </c>
      <c r="G9" s="6" t="s">
        <v>18</v>
      </c>
      <c r="H9" s="6" t="s">
        <v>18</v>
      </c>
      <c r="I9" s="6" t="str">
        <f t="shared" si="0"/>
        <v>3/5</v>
      </c>
      <c r="J9" s="8">
        <v>1.5</v>
      </c>
    </row>
    <row r="10" spans="1:12" ht="214.5" customHeight="1" x14ac:dyDescent="0.25">
      <c r="A10" s="6">
        <v>7</v>
      </c>
      <c r="B10" s="6" t="s">
        <v>39</v>
      </c>
      <c r="C10" s="7" t="s">
        <v>26</v>
      </c>
      <c r="D10" s="6" t="s">
        <v>18</v>
      </c>
      <c r="E10" s="6" t="s">
        <v>17</v>
      </c>
      <c r="F10" s="6" t="s">
        <v>17</v>
      </c>
      <c r="G10" s="6" t="s">
        <v>18</v>
      </c>
      <c r="H10" s="6" t="s">
        <v>18</v>
      </c>
      <c r="I10" s="6" t="str">
        <f t="shared" si="0"/>
        <v>3/5</v>
      </c>
      <c r="J10" s="8">
        <v>1.5</v>
      </c>
    </row>
    <row r="11" spans="1:12" ht="214.5" customHeight="1" x14ac:dyDescent="0.25">
      <c r="A11" s="6">
        <v>8</v>
      </c>
      <c r="B11" s="6" t="s">
        <v>39</v>
      </c>
      <c r="C11" s="7">
        <v>44168</v>
      </c>
      <c r="D11" s="6" t="s">
        <v>18</v>
      </c>
      <c r="E11" s="6" t="s">
        <v>17</v>
      </c>
      <c r="F11" s="6" t="s">
        <v>17</v>
      </c>
      <c r="G11" s="6" t="s">
        <v>18</v>
      </c>
      <c r="H11" s="6" t="s">
        <v>18</v>
      </c>
      <c r="I11" s="6" t="str">
        <f t="shared" si="0"/>
        <v>3/5</v>
      </c>
      <c r="J11" s="8">
        <v>-1</v>
      </c>
    </row>
    <row r="12" spans="1:12" ht="214.5" customHeight="1" x14ac:dyDescent="0.25">
      <c r="A12" s="6">
        <v>9</v>
      </c>
      <c r="B12" s="6" t="s">
        <v>43</v>
      </c>
      <c r="C12" s="7" t="s">
        <v>31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t="shared" si="0"/>
        <v>3/5</v>
      </c>
      <c r="J12" s="8">
        <v>1.5</v>
      </c>
    </row>
    <row r="13" spans="1:12" ht="214.5" customHeight="1" x14ac:dyDescent="0.25">
      <c r="A13" s="6">
        <v>10</v>
      </c>
      <c r="B13" s="6" t="s">
        <v>45</v>
      </c>
      <c r="C13" s="7" t="s">
        <v>29</v>
      </c>
      <c r="D13" s="6" t="s">
        <v>18</v>
      </c>
      <c r="E13" s="6" t="s">
        <v>17</v>
      </c>
      <c r="F13" s="6" t="s">
        <v>18</v>
      </c>
      <c r="G13" s="6" t="s">
        <v>18</v>
      </c>
      <c r="H13" s="6" t="s">
        <v>18</v>
      </c>
      <c r="I13" s="6" t="str">
        <f t="shared" si="0"/>
        <v>4/5</v>
      </c>
      <c r="J13" s="8">
        <v>1.5</v>
      </c>
    </row>
    <row r="14" spans="1:12" ht="214.5" customHeight="1" x14ac:dyDescent="0.25">
      <c r="A14" s="6">
        <v>11</v>
      </c>
      <c r="B14" s="6" t="s">
        <v>46</v>
      </c>
      <c r="C14" s="7" t="s">
        <v>41</v>
      </c>
      <c r="D14" s="6" t="s">
        <v>18</v>
      </c>
      <c r="E14" s="6" t="s">
        <v>18</v>
      </c>
      <c r="F14" s="6" t="s">
        <v>18</v>
      </c>
      <c r="G14" s="6" t="s">
        <v>18</v>
      </c>
      <c r="H14" s="6" t="s">
        <v>18</v>
      </c>
      <c r="I14" s="6" t="str">
        <f t="shared" si="0"/>
        <v>5/5</v>
      </c>
      <c r="J14" s="8">
        <v>1.5</v>
      </c>
    </row>
  </sheetData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99" priority="32" operator="containsText" text="Không">
      <formula>NOT(ISERROR(SEARCH("Không",D4)))</formula>
    </cfRule>
    <cfRule type="containsText" dxfId="198" priority="33" operator="containsText" text="Có">
      <formula>NOT(ISERROR(SEARCH("Có",D4)))</formula>
    </cfRule>
  </conditionalFormatting>
  <conditionalFormatting sqref="D5:H5">
    <cfRule type="containsText" dxfId="197" priority="23" operator="containsText" text="Không">
      <formula>NOT(ISERROR(SEARCH("Không",D5)))</formula>
    </cfRule>
    <cfRule type="containsText" dxfId="196" priority="24" operator="containsText" text="Có">
      <formula>NOT(ISERROR(SEARCH("Có",D5)))</formula>
    </cfRule>
  </conditionalFormatting>
  <conditionalFormatting sqref="D6:H6">
    <cfRule type="containsText" dxfId="195" priority="21" operator="containsText" text="Không">
      <formula>NOT(ISERROR(SEARCH("Không",D6)))</formula>
    </cfRule>
    <cfRule type="containsText" dxfId="194" priority="22" operator="containsText" text="Có">
      <formula>NOT(ISERROR(SEARCH("Có",D6)))</formula>
    </cfRule>
  </conditionalFormatting>
  <conditionalFormatting sqref="D7:H7">
    <cfRule type="containsText" dxfId="193" priority="19" operator="containsText" text="Không">
      <formula>NOT(ISERROR(SEARCH("Không",D7)))</formula>
    </cfRule>
    <cfRule type="containsText" dxfId="192" priority="20" operator="containsText" text="Có">
      <formula>NOT(ISERROR(SEARCH("Có",D7)))</formula>
    </cfRule>
  </conditionalFormatting>
  <conditionalFormatting sqref="D8:H8">
    <cfRule type="containsText" dxfId="191" priority="17" operator="containsText" text="Không">
      <formula>NOT(ISERROR(SEARCH("Không",D8)))</formula>
    </cfRule>
    <cfRule type="containsText" dxfId="190" priority="18" operator="containsText" text="Có">
      <formula>NOT(ISERROR(SEARCH("Có",D8)))</formula>
    </cfRule>
  </conditionalFormatting>
  <conditionalFormatting sqref="D9:H9">
    <cfRule type="containsText" dxfId="189" priority="13" operator="containsText" text="Không">
      <formula>NOT(ISERROR(SEARCH("Không",D9)))</formula>
    </cfRule>
    <cfRule type="containsText" dxfId="188" priority="14" operator="containsText" text="Có">
      <formula>NOT(ISERROR(SEARCH("Có",D9)))</formula>
    </cfRule>
  </conditionalFormatting>
  <conditionalFormatting sqref="D10:H10">
    <cfRule type="containsText" dxfId="187" priority="11" operator="containsText" text="Không">
      <formula>NOT(ISERROR(SEARCH("Không",D10)))</formula>
    </cfRule>
    <cfRule type="containsText" dxfId="186" priority="12" operator="containsText" text="Có">
      <formula>NOT(ISERROR(SEARCH("Có",D10)))</formula>
    </cfRule>
  </conditionalFormatting>
  <conditionalFormatting sqref="D11:H11">
    <cfRule type="containsText" dxfId="185" priority="9" operator="containsText" text="Không">
      <formula>NOT(ISERROR(SEARCH("Không",D11)))</formula>
    </cfRule>
    <cfRule type="containsText" dxfId="184" priority="10" operator="containsText" text="Có">
      <formula>NOT(ISERROR(SEARCH("Có",D11)))</formula>
    </cfRule>
  </conditionalFormatting>
  <conditionalFormatting sqref="D12:H12">
    <cfRule type="containsText" dxfId="183" priority="5" operator="containsText" text="Không">
      <formula>NOT(ISERROR(SEARCH("Không",D12)))</formula>
    </cfRule>
    <cfRule type="containsText" dxfId="182" priority="6" operator="containsText" text="Có">
      <formula>NOT(ISERROR(SEARCH("Có",D12)))</formula>
    </cfRule>
  </conditionalFormatting>
  <conditionalFormatting sqref="D13:H13">
    <cfRule type="containsText" dxfId="181" priority="3" operator="containsText" text="Không">
      <formula>NOT(ISERROR(SEARCH("Không",D13)))</formula>
    </cfRule>
    <cfRule type="containsText" dxfId="180" priority="4" operator="containsText" text="Có">
      <formula>NOT(ISERROR(SEARCH("Có",D13)))</formula>
    </cfRule>
  </conditionalFormatting>
  <conditionalFormatting sqref="D14:H14">
    <cfRule type="containsText" dxfId="179" priority="1" operator="containsText" text="Không">
      <formula>NOT(ISERROR(SEARCH("Không",D14)))</formula>
    </cfRule>
    <cfRule type="containsText" dxfId="178" priority="2" operator="containsText" text="Có">
      <formula>NOT(ISERROR(SEARCH("Có",D14)))</formula>
    </cfRule>
  </conditionalFormatting>
  <dataValidations count="1">
    <dataValidation type="list" operator="equal" allowBlank="1" showInputMessage="1" showErrorMessage="1" sqref="D4:H14" xr:uid="{32A478B8-0D31-4C16-A12C-20B18C72FB03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9D-0E00-4EB2-B70B-76D915C6C3FE}">
  <dimension ref="A1:L21"/>
  <sheetViews>
    <sheetView workbookViewId="0">
      <pane ySplit="3" topLeftCell="A21" activePane="bottomLeft" state="frozen"/>
      <selection pane="bottomLeft" activeCell="J19" sqref="J19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COUNT(A4:A99999)</f>
        <v>18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SUM(J4:J99987)</f>
        <v>3.5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 t="s">
        <v>51</v>
      </c>
      <c r="D4" s="6" t="s">
        <v>18</v>
      </c>
      <c r="E4" s="6" t="s">
        <v>17</v>
      </c>
      <c r="F4" s="6" t="s">
        <v>17</v>
      </c>
      <c r="G4" s="6" t="s">
        <v>18</v>
      </c>
      <c r="H4" s="6" t="s">
        <v>18</v>
      </c>
      <c r="I4" s="6" t="str">
        <f t="shared" ref="I4:I21" si="0" xml:space="preserve"> COUNTIF(D4:H4,"Có")&amp;"/"&amp;COUNTIF(D4:H4,"*")</f>
        <v>3/5</v>
      </c>
      <c r="J4" s="8">
        <v>-1</v>
      </c>
    </row>
    <row r="5" spans="1:12" ht="214.5" customHeight="1" x14ac:dyDescent="0.25">
      <c r="A5" s="6">
        <v>2</v>
      </c>
      <c r="B5" s="6" t="s">
        <v>32</v>
      </c>
      <c r="C5" s="7" t="s">
        <v>52</v>
      </c>
      <c r="D5" s="6" t="s">
        <v>17</v>
      </c>
      <c r="E5" s="6" t="s">
        <v>17</v>
      </c>
      <c r="F5" s="6" t="s">
        <v>18</v>
      </c>
      <c r="G5" s="6" t="s">
        <v>18</v>
      </c>
      <c r="H5" s="6" t="s">
        <v>18</v>
      </c>
      <c r="I5" s="6" t="str">
        <f t="shared" si="0"/>
        <v>3/5</v>
      </c>
      <c r="J5" s="8">
        <v>-1</v>
      </c>
    </row>
    <row r="6" spans="1:12" ht="214.5" customHeight="1" x14ac:dyDescent="0.25">
      <c r="A6" s="6">
        <v>3</v>
      </c>
      <c r="B6" s="6" t="s">
        <v>28</v>
      </c>
      <c r="C6" s="7">
        <v>43894</v>
      </c>
      <c r="D6" s="6" t="s">
        <v>18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t="shared" si="0"/>
        <v>4/5</v>
      </c>
      <c r="J6" s="8">
        <v>1.5</v>
      </c>
    </row>
    <row r="7" spans="1:12" ht="214.5" customHeight="1" x14ac:dyDescent="0.25">
      <c r="A7" s="6">
        <v>4</v>
      </c>
      <c r="B7" s="6" t="s">
        <v>39</v>
      </c>
      <c r="C7" s="7">
        <v>43865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si="0"/>
        <v>5/5</v>
      </c>
      <c r="J7" s="8">
        <v>-1</v>
      </c>
    </row>
    <row r="8" spans="1:12" ht="214.5" customHeight="1" x14ac:dyDescent="0.25">
      <c r="A8" s="6">
        <v>5</v>
      </c>
      <c r="B8" s="6" t="s">
        <v>53</v>
      </c>
      <c r="C8" s="7" t="s">
        <v>52</v>
      </c>
      <c r="D8" s="6" t="s">
        <v>18</v>
      </c>
      <c r="E8" s="6" t="s">
        <v>18</v>
      </c>
      <c r="F8" s="6" t="s">
        <v>18</v>
      </c>
      <c r="G8" s="6" t="s">
        <v>18</v>
      </c>
      <c r="H8" s="6" t="s">
        <v>18</v>
      </c>
      <c r="I8" s="6" t="str">
        <f t="shared" si="0"/>
        <v>5/5</v>
      </c>
      <c r="J8" s="8">
        <v>-1</v>
      </c>
    </row>
    <row r="9" spans="1:12" ht="214.5" customHeight="1" x14ac:dyDescent="0.25">
      <c r="A9" s="6">
        <v>6</v>
      </c>
      <c r="B9" s="6" t="s">
        <v>53</v>
      </c>
      <c r="C9" s="7" t="s">
        <v>54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t="shared" si="0"/>
        <v>4/5</v>
      </c>
      <c r="J9" s="8">
        <v>2</v>
      </c>
    </row>
    <row r="10" spans="1:12" ht="214.5" customHeight="1" x14ac:dyDescent="0.25">
      <c r="A10" s="6">
        <v>7</v>
      </c>
      <c r="B10" s="6" t="s">
        <v>55</v>
      </c>
      <c r="C10" s="7" t="s">
        <v>51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si="0"/>
        <v>4/5</v>
      </c>
      <c r="J10" s="8">
        <v>-1</v>
      </c>
    </row>
    <row r="11" spans="1:12" ht="214.5" customHeight="1" x14ac:dyDescent="0.25">
      <c r="A11" s="6">
        <v>8</v>
      </c>
      <c r="B11" s="6" t="s">
        <v>55</v>
      </c>
      <c r="C11" s="7" t="s">
        <v>51</v>
      </c>
      <c r="D11" s="6" t="s">
        <v>18</v>
      </c>
      <c r="E11" s="6" t="s">
        <v>17</v>
      </c>
      <c r="F11" s="6" t="s">
        <v>18</v>
      </c>
      <c r="G11" s="6" t="s">
        <v>18</v>
      </c>
      <c r="H11" s="6" t="s">
        <v>18</v>
      </c>
      <c r="I11" s="6" t="str">
        <f t="shared" si="0"/>
        <v>4/5</v>
      </c>
      <c r="J11" s="8">
        <v>-1</v>
      </c>
    </row>
    <row r="12" spans="1:12" ht="214.5" customHeight="1" x14ac:dyDescent="0.25">
      <c r="A12" s="6">
        <v>9</v>
      </c>
      <c r="B12" s="6" t="s">
        <v>45</v>
      </c>
      <c r="C12" s="7" t="s">
        <v>56</v>
      </c>
      <c r="D12" s="6" t="s">
        <v>18</v>
      </c>
      <c r="E12" s="6" t="s">
        <v>18</v>
      </c>
      <c r="F12" s="6" t="s">
        <v>17</v>
      </c>
      <c r="G12" s="6" t="s">
        <v>18</v>
      </c>
      <c r="H12" s="6" t="s">
        <v>18</v>
      </c>
      <c r="I12" s="6" t="str">
        <f t="shared" si="0"/>
        <v>4/5</v>
      </c>
      <c r="J12" s="15">
        <v>1.5</v>
      </c>
    </row>
    <row r="13" spans="1:12" ht="214.5" customHeight="1" x14ac:dyDescent="0.25">
      <c r="A13" s="6">
        <v>10</v>
      </c>
      <c r="B13" s="6" t="s">
        <v>57</v>
      </c>
      <c r="C13" s="7">
        <v>43834</v>
      </c>
      <c r="D13" s="6" t="s">
        <v>18</v>
      </c>
      <c r="E13" s="6" t="s">
        <v>17</v>
      </c>
      <c r="F13" s="6" t="s">
        <v>17</v>
      </c>
      <c r="G13" s="6" t="s">
        <v>18</v>
      </c>
      <c r="H13" s="6" t="s">
        <v>18</v>
      </c>
      <c r="I13" s="6" t="str">
        <f t="shared" si="0"/>
        <v>3/5</v>
      </c>
      <c r="J13" s="15">
        <v>-1</v>
      </c>
    </row>
    <row r="14" spans="1:12" ht="214.5" customHeight="1" x14ac:dyDescent="0.25">
      <c r="A14" s="6">
        <v>11</v>
      </c>
      <c r="B14" s="6" t="s">
        <v>57</v>
      </c>
      <c r="C14" s="7">
        <v>43986</v>
      </c>
      <c r="D14" s="6" t="s">
        <v>17</v>
      </c>
      <c r="E14" s="6" t="s">
        <v>18</v>
      </c>
      <c r="F14" s="6" t="s">
        <v>17</v>
      </c>
      <c r="G14" s="6" t="s">
        <v>18</v>
      </c>
      <c r="H14" s="6" t="s">
        <v>18</v>
      </c>
      <c r="I14" s="6" t="str">
        <f t="shared" si="0"/>
        <v>3/5</v>
      </c>
      <c r="J14" s="15">
        <v>-1</v>
      </c>
    </row>
    <row r="15" spans="1:12" ht="214.5" customHeight="1" x14ac:dyDescent="0.25">
      <c r="A15" s="6">
        <v>12</v>
      </c>
      <c r="B15" s="6" t="s">
        <v>57</v>
      </c>
      <c r="C15" s="7" t="s">
        <v>51</v>
      </c>
      <c r="D15" s="6" t="s">
        <v>17</v>
      </c>
      <c r="E15" s="6" t="s">
        <v>18</v>
      </c>
      <c r="F15" s="6" t="s">
        <v>18</v>
      </c>
      <c r="G15" s="6" t="s">
        <v>18</v>
      </c>
      <c r="H15" s="6" t="s">
        <v>18</v>
      </c>
      <c r="I15" s="6" t="str">
        <f t="shared" si="0"/>
        <v>4/5</v>
      </c>
      <c r="J15" s="15">
        <v>1.5</v>
      </c>
    </row>
    <row r="16" spans="1:12" ht="214.5" customHeight="1" x14ac:dyDescent="0.25">
      <c r="A16" s="6">
        <v>13</v>
      </c>
      <c r="B16" s="6" t="s">
        <v>59</v>
      </c>
      <c r="C16" s="7" t="s">
        <v>58</v>
      </c>
      <c r="D16" s="6" t="s">
        <v>18</v>
      </c>
      <c r="E16" s="6" t="s">
        <v>17</v>
      </c>
      <c r="F16" s="6" t="s">
        <v>18</v>
      </c>
      <c r="G16" s="6" t="s">
        <v>18</v>
      </c>
      <c r="H16" s="6" t="s">
        <v>18</v>
      </c>
      <c r="I16" s="6" t="str">
        <f t="shared" si="0"/>
        <v>4/5</v>
      </c>
      <c r="J16" s="15">
        <v>1.5</v>
      </c>
    </row>
    <row r="17" spans="1:10" ht="214.5" customHeight="1" x14ac:dyDescent="0.25">
      <c r="A17" s="6">
        <v>14</v>
      </c>
      <c r="B17" s="6" t="s">
        <v>60</v>
      </c>
      <c r="C17" s="7" t="s">
        <v>58</v>
      </c>
      <c r="D17" s="6" t="s">
        <v>18</v>
      </c>
      <c r="E17" s="6" t="s">
        <v>17</v>
      </c>
      <c r="F17" s="6" t="s">
        <v>18</v>
      </c>
      <c r="G17" s="6" t="s">
        <v>18</v>
      </c>
      <c r="H17" s="6" t="s">
        <v>18</v>
      </c>
      <c r="I17" s="6" t="str">
        <f t="shared" si="0"/>
        <v>4/5</v>
      </c>
      <c r="J17" s="15">
        <v>-1</v>
      </c>
    </row>
    <row r="18" spans="1:10" ht="214.5" customHeight="1" x14ac:dyDescent="0.25">
      <c r="A18" s="6">
        <v>15</v>
      </c>
      <c r="B18" s="6" t="s">
        <v>60</v>
      </c>
      <c r="C18" s="7" t="s">
        <v>61</v>
      </c>
      <c r="D18" s="6" t="s">
        <v>18</v>
      </c>
      <c r="E18" s="6" t="s">
        <v>17</v>
      </c>
      <c r="F18" s="6" t="s">
        <v>18</v>
      </c>
      <c r="G18" s="6" t="s">
        <v>18</v>
      </c>
      <c r="H18" s="6" t="s">
        <v>18</v>
      </c>
      <c r="I18" s="6" t="str">
        <f t="shared" si="0"/>
        <v>4/5</v>
      </c>
      <c r="J18" s="15">
        <v>2</v>
      </c>
    </row>
    <row r="19" spans="1:10" ht="214.5" customHeight="1" x14ac:dyDescent="0.25">
      <c r="A19" s="6">
        <v>16</v>
      </c>
      <c r="B19" s="6" t="s">
        <v>46</v>
      </c>
      <c r="C19" s="7" t="s">
        <v>52</v>
      </c>
      <c r="D19" s="6" t="s">
        <v>18</v>
      </c>
      <c r="E19" s="6" t="s">
        <v>17</v>
      </c>
      <c r="F19" s="6" t="s">
        <v>18</v>
      </c>
      <c r="G19" s="6" t="s">
        <v>18</v>
      </c>
      <c r="H19" s="6" t="s">
        <v>18</v>
      </c>
      <c r="I19" s="6" t="str">
        <f t="shared" si="0"/>
        <v>4/5</v>
      </c>
      <c r="J19" s="15">
        <v>-1</v>
      </c>
    </row>
    <row r="20" spans="1:10" ht="214.5" customHeight="1" x14ac:dyDescent="0.25">
      <c r="A20" s="6">
        <v>17</v>
      </c>
      <c r="B20" s="6" t="s">
        <v>62</v>
      </c>
      <c r="C20" s="7">
        <v>43834</v>
      </c>
      <c r="D20" s="6" t="s">
        <v>18</v>
      </c>
      <c r="E20" s="6" t="s">
        <v>17</v>
      </c>
      <c r="F20" s="6" t="s">
        <v>18</v>
      </c>
      <c r="G20" s="6" t="s">
        <v>18</v>
      </c>
      <c r="H20" s="6" t="s">
        <v>18</v>
      </c>
      <c r="I20" s="6" t="str">
        <f t="shared" si="0"/>
        <v>4/5</v>
      </c>
      <c r="J20" s="15">
        <v>2</v>
      </c>
    </row>
    <row r="21" spans="1:10" ht="214.5" customHeight="1" x14ac:dyDescent="0.25">
      <c r="A21" s="6">
        <v>18</v>
      </c>
      <c r="B21" s="6" t="s">
        <v>62</v>
      </c>
      <c r="C21" s="7" t="s">
        <v>51</v>
      </c>
      <c r="D21" s="6" t="s">
        <v>18</v>
      </c>
      <c r="E21" s="6" t="s">
        <v>17</v>
      </c>
      <c r="F21" s="6" t="s">
        <v>18</v>
      </c>
      <c r="G21" s="6" t="s">
        <v>18</v>
      </c>
      <c r="H21" s="6" t="s">
        <v>18</v>
      </c>
      <c r="I21" s="6" t="str">
        <f t="shared" si="0"/>
        <v>4/5</v>
      </c>
      <c r="J21" s="15">
        <v>1.5</v>
      </c>
    </row>
  </sheetData>
  <autoFilter ref="A1:L20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20">
      <sortCondition ref="A1:A20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77" priority="59" operator="containsText" text="Không">
      <formula>NOT(ISERROR(SEARCH("Không",D4)))</formula>
    </cfRule>
    <cfRule type="containsText" dxfId="176" priority="60" operator="containsText" text="Có">
      <formula>NOT(ISERROR(SEARCH("Có",D4)))</formula>
    </cfRule>
  </conditionalFormatting>
  <conditionalFormatting sqref="D5:H5">
    <cfRule type="containsText" dxfId="175" priority="35" operator="containsText" text="Không">
      <formula>NOT(ISERROR(SEARCH("Không",D5)))</formula>
    </cfRule>
    <cfRule type="containsText" dxfId="174" priority="36" operator="containsText" text="Có">
      <formula>NOT(ISERROR(SEARCH("Có",D5)))</formula>
    </cfRule>
  </conditionalFormatting>
  <conditionalFormatting sqref="D6:H6">
    <cfRule type="containsText" dxfId="173" priority="33" operator="containsText" text="Không">
      <formula>NOT(ISERROR(SEARCH("Không",D6)))</formula>
    </cfRule>
    <cfRule type="containsText" dxfId="172" priority="34" operator="containsText" text="Có">
      <formula>NOT(ISERROR(SEARCH("Có",D6)))</formula>
    </cfRule>
  </conditionalFormatting>
  <conditionalFormatting sqref="D7:H7">
    <cfRule type="containsText" dxfId="171" priority="29" operator="containsText" text="Không">
      <formula>NOT(ISERROR(SEARCH("Không",D7)))</formula>
    </cfRule>
    <cfRule type="containsText" dxfId="170" priority="30" operator="containsText" text="Có">
      <formula>NOT(ISERROR(SEARCH("Có",D7)))</formula>
    </cfRule>
  </conditionalFormatting>
  <conditionalFormatting sqref="D8:H8">
    <cfRule type="containsText" dxfId="169" priority="27" operator="containsText" text="Không">
      <formula>NOT(ISERROR(SEARCH("Không",D8)))</formula>
    </cfRule>
    <cfRule type="containsText" dxfId="168" priority="28" operator="containsText" text="Có">
      <formula>NOT(ISERROR(SEARCH("Có",D8)))</formula>
    </cfRule>
  </conditionalFormatting>
  <conditionalFormatting sqref="D9:H9">
    <cfRule type="containsText" dxfId="167" priority="25" operator="containsText" text="Không">
      <formula>NOT(ISERROR(SEARCH("Không",D9)))</formula>
    </cfRule>
    <cfRule type="containsText" dxfId="166" priority="26" operator="containsText" text="Có">
      <formula>NOT(ISERROR(SEARCH("Có",D9)))</formula>
    </cfRule>
  </conditionalFormatting>
  <conditionalFormatting sqref="D10:H10">
    <cfRule type="containsText" dxfId="165" priority="23" operator="containsText" text="Không">
      <formula>NOT(ISERROR(SEARCH("Không",D10)))</formula>
    </cfRule>
    <cfRule type="containsText" dxfId="164" priority="24" operator="containsText" text="Có">
      <formula>NOT(ISERROR(SEARCH("Có",D10)))</formula>
    </cfRule>
  </conditionalFormatting>
  <conditionalFormatting sqref="D11:H11">
    <cfRule type="containsText" dxfId="163" priority="21" operator="containsText" text="Không">
      <formula>NOT(ISERROR(SEARCH("Không",D11)))</formula>
    </cfRule>
    <cfRule type="containsText" dxfId="162" priority="22" operator="containsText" text="Có">
      <formula>NOT(ISERROR(SEARCH("Có",D11)))</formula>
    </cfRule>
  </conditionalFormatting>
  <conditionalFormatting sqref="D12:H12">
    <cfRule type="containsText" dxfId="161" priority="19" operator="containsText" text="Không">
      <formula>NOT(ISERROR(SEARCH("Không",D12)))</formula>
    </cfRule>
    <cfRule type="containsText" dxfId="160" priority="20" operator="containsText" text="Có">
      <formula>NOT(ISERROR(SEARCH("Có",D12)))</formula>
    </cfRule>
  </conditionalFormatting>
  <conditionalFormatting sqref="D13:H13">
    <cfRule type="containsText" dxfId="159" priority="17" operator="containsText" text="Không">
      <formula>NOT(ISERROR(SEARCH("Không",D13)))</formula>
    </cfRule>
    <cfRule type="containsText" dxfId="158" priority="18" operator="containsText" text="Có">
      <formula>NOT(ISERROR(SEARCH("Có",D13)))</formula>
    </cfRule>
  </conditionalFormatting>
  <conditionalFormatting sqref="D14:H14">
    <cfRule type="containsText" dxfId="157" priority="15" operator="containsText" text="Không">
      <formula>NOT(ISERROR(SEARCH("Không",D14)))</formula>
    </cfRule>
    <cfRule type="containsText" dxfId="156" priority="16" operator="containsText" text="Có">
      <formula>NOT(ISERROR(SEARCH("Có",D14)))</formula>
    </cfRule>
  </conditionalFormatting>
  <conditionalFormatting sqref="D15:H15">
    <cfRule type="containsText" dxfId="155" priority="13" operator="containsText" text="Không">
      <formula>NOT(ISERROR(SEARCH("Không",D15)))</formula>
    </cfRule>
    <cfRule type="containsText" dxfId="154" priority="14" operator="containsText" text="Có">
      <formula>NOT(ISERROR(SEARCH("Có",D15)))</formula>
    </cfRule>
  </conditionalFormatting>
  <conditionalFormatting sqref="D16:H16">
    <cfRule type="containsText" dxfId="153" priority="11" operator="containsText" text="Không">
      <formula>NOT(ISERROR(SEARCH("Không",D16)))</formula>
    </cfRule>
    <cfRule type="containsText" dxfId="152" priority="12" operator="containsText" text="Có">
      <formula>NOT(ISERROR(SEARCH("Có",D16)))</formula>
    </cfRule>
  </conditionalFormatting>
  <conditionalFormatting sqref="D17:H17">
    <cfRule type="containsText" dxfId="151" priority="9" operator="containsText" text="Không">
      <formula>NOT(ISERROR(SEARCH("Không",D17)))</formula>
    </cfRule>
    <cfRule type="containsText" dxfId="150" priority="10" operator="containsText" text="Có">
      <formula>NOT(ISERROR(SEARCH("Có",D17)))</formula>
    </cfRule>
  </conditionalFormatting>
  <conditionalFormatting sqref="D18:H18">
    <cfRule type="containsText" dxfId="149" priority="7" operator="containsText" text="Không">
      <formula>NOT(ISERROR(SEARCH("Không",D18)))</formula>
    </cfRule>
    <cfRule type="containsText" dxfId="148" priority="8" operator="containsText" text="Có">
      <formula>NOT(ISERROR(SEARCH("Có",D18)))</formula>
    </cfRule>
  </conditionalFormatting>
  <conditionalFormatting sqref="D19:H19">
    <cfRule type="containsText" dxfId="147" priority="5" operator="containsText" text="Không">
      <formula>NOT(ISERROR(SEARCH("Không",D19)))</formula>
    </cfRule>
    <cfRule type="containsText" dxfId="146" priority="6" operator="containsText" text="Có">
      <formula>NOT(ISERROR(SEARCH("Có",D19)))</formula>
    </cfRule>
  </conditionalFormatting>
  <conditionalFormatting sqref="D20:H20">
    <cfRule type="containsText" dxfId="145" priority="3" operator="containsText" text="Không">
      <formula>NOT(ISERROR(SEARCH("Không",D20)))</formula>
    </cfRule>
    <cfRule type="containsText" dxfId="144" priority="4" operator="containsText" text="Có">
      <formula>NOT(ISERROR(SEARCH("Có",D20)))</formula>
    </cfRule>
  </conditionalFormatting>
  <conditionalFormatting sqref="D21:H21">
    <cfRule type="containsText" dxfId="143" priority="1" operator="containsText" text="Không">
      <formula>NOT(ISERROR(SEARCH("Không",D21)))</formula>
    </cfRule>
    <cfRule type="containsText" dxfId="142" priority="2" operator="containsText" text="Có">
      <formula>NOT(ISERROR(SEARCH("Có",D21)))</formula>
    </cfRule>
  </conditionalFormatting>
  <dataValidations count="1">
    <dataValidation type="list" operator="equal" allowBlank="1" showInputMessage="1" showErrorMessage="1" sqref="D4:H21" xr:uid="{1DE2F6F9-DCD4-40D7-8B0C-CCC97AC1E0F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0BBE-9EB4-4259-A668-4006E69D0C13}">
  <dimension ref="A1:L15"/>
  <sheetViews>
    <sheetView workbookViewId="0">
      <pane ySplit="3" topLeftCell="A15" activePane="bottomLeft" state="frozen"/>
      <selection pane="bottomLeft" activeCell="K19" sqref="K19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COUNT(A4:A99999)</f>
        <v>12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SUM(J4:J99966)</f>
        <v>10.5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>
        <v>43926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tr">
        <f t="shared" ref="I4:I15" si="0" xml:space="preserve"> COUNTIF(D4:H4,"Có")&amp;"/"&amp;COUNTIF(D4:H4,"*")</f>
        <v>5/5</v>
      </c>
      <c r="J4" s="8">
        <v>2</v>
      </c>
    </row>
    <row r="5" spans="1:12" ht="214.5" customHeight="1" x14ac:dyDescent="0.25">
      <c r="A5" s="6">
        <v>2</v>
      </c>
      <c r="B5" s="6" t="s">
        <v>27</v>
      </c>
      <c r="C5" s="7" t="s">
        <v>63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t="shared" si="0"/>
        <v>3/5</v>
      </c>
      <c r="J5" s="8">
        <v>-1</v>
      </c>
    </row>
    <row r="6" spans="1:12" ht="214.5" customHeight="1" x14ac:dyDescent="0.25">
      <c r="A6" s="6">
        <v>3</v>
      </c>
      <c r="B6" s="6" t="s">
        <v>32</v>
      </c>
      <c r="C6" s="7">
        <v>43835</v>
      </c>
      <c r="D6" s="6" t="s">
        <v>17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t="shared" si="0"/>
        <v>3/5</v>
      </c>
      <c r="J6" s="8">
        <v>1.5</v>
      </c>
    </row>
    <row r="7" spans="1:12" ht="214.5" customHeight="1" x14ac:dyDescent="0.25">
      <c r="A7" s="6">
        <v>4</v>
      </c>
      <c r="B7" s="6" t="s">
        <v>32</v>
      </c>
      <c r="C7" s="7" t="s">
        <v>64</v>
      </c>
      <c r="D7" s="6" t="s">
        <v>17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si="0"/>
        <v>4/5</v>
      </c>
      <c r="J7" s="8">
        <v>1.5</v>
      </c>
    </row>
    <row r="8" spans="1:12" ht="214.5" customHeight="1" x14ac:dyDescent="0.25">
      <c r="A8" s="6">
        <v>5</v>
      </c>
      <c r="B8" s="6" t="s">
        <v>28</v>
      </c>
      <c r="C8" s="7">
        <v>43835</v>
      </c>
      <c r="D8" s="6" t="s">
        <v>18</v>
      </c>
      <c r="E8" s="6" t="s">
        <v>17</v>
      </c>
      <c r="F8" s="6" t="s">
        <v>18</v>
      </c>
      <c r="G8" s="6" t="s">
        <v>18</v>
      </c>
      <c r="H8" s="6" t="s">
        <v>18</v>
      </c>
      <c r="I8" s="6" t="str">
        <f t="shared" si="0"/>
        <v>4/5</v>
      </c>
      <c r="J8" s="8">
        <v>-1</v>
      </c>
    </row>
    <row r="9" spans="1:12" ht="214.5" customHeight="1" x14ac:dyDescent="0.25">
      <c r="A9" s="6">
        <v>6</v>
      </c>
      <c r="B9" s="6" t="s">
        <v>28</v>
      </c>
      <c r="C9" s="7" t="s">
        <v>65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t="shared" si="0"/>
        <v>4/5</v>
      </c>
      <c r="J9" s="8">
        <v>-1</v>
      </c>
    </row>
    <row r="10" spans="1:12" ht="214.5" customHeight="1" x14ac:dyDescent="0.25">
      <c r="A10" s="6">
        <v>7</v>
      </c>
      <c r="B10" s="6" t="s">
        <v>45</v>
      </c>
      <c r="C10" s="7">
        <v>43835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si="0"/>
        <v>4/5</v>
      </c>
      <c r="J10" s="8">
        <v>2</v>
      </c>
    </row>
    <row r="11" spans="1:12" ht="214.5" customHeight="1" x14ac:dyDescent="0.25">
      <c r="A11" s="6">
        <v>8</v>
      </c>
      <c r="B11" s="6" t="s">
        <v>45</v>
      </c>
      <c r="C11" s="7">
        <v>44017</v>
      </c>
      <c r="D11" s="6" t="s">
        <v>18</v>
      </c>
      <c r="E11" s="6" t="s">
        <v>17</v>
      </c>
      <c r="F11" s="6" t="s">
        <v>18</v>
      </c>
      <c r="G11" s="6" t="s">
        <v>18</v>
      </c>
      <c r="H11" s="6" t="s">
        <v>18</v>
      </c>
      <c r="I11" s="6" t="str">
        <f t="shared" si="0"/>
        <v>4/5</v>
      </c>
      <c r="J11" s="8">
        <v>1.5</v>
      </c>
    </row>
    <row r="12" spans="1:12" ht="214.5" customHeight="1" x14ac:dyDescent="0.25">
      <c r="A12" s="6">
        <v>9</v>
      </c>
      <c r="B12" s="6" t="s">
        <v>45</v>
      </c>
      <c r="C12" s="7">
        <v>44140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t="shared" si="0"/>
        <v>3/5</v>
      </c>
      <c r="J12" s="8">
        <v>0.5</v>
      </c>
    </row>
    <row r="13" spans="1:12" ht="214.5" customHeight="1" x14ac:dyDescent="0.25">
      <c r="A13" s="6">
        <v>10</v>
      </c>
      <c r="B13" s="6" t="s">
        <v>45</v>
      </c>
      <c r="C13" s="7" t="s">
        <v>65</v>
      </c>
      <c r="D13" s="6" t="s">
        <v>18</v>
      </c>
      <c r="E13" s="6" t="s">
        <v>17</v>
      </c>
      <c r="F13" s="6" t="s">
        <v>17</v>
      </c>
      <c r="G13" s="6" t="s">
        <v>18</v>
      </c>
      <c r="H13" s="6" t="s">
        <v>18</v>
      </c>
      <c r="I13" s="6" t="str">
        <f t="shared" si="0"/>
        <v>3/5</v>
      </c>
      <c r="J13" s="8">
        <v>1.5</v>
      </c>
    </row>
    <row r="14" spans="1:12" ht="214.5" customHeight="1" x14ac:dyDescent="0.25">
      <c r="A14" s="6">
        <v>11</v>
      </c>
      <c r="B14" s="6" t="s">
        <v>45</v>
      </c>
      <c r="C14" s="7" t="s">
        <v>66</v>
      </c>
      <c r="D14" s="6" t="s">
        <v>18</v>
      </c>
      <c r="E14" s="6" t="s">
        <v>17</v>
      </c>
      <c r="F14" s="6" t="s">
        <v>17</v>
      </c>
      <c r="G14" s="6" t="s">
        <v>18</v>
      </c>
      <c r="H14" s="6" t="s">
        <v>18</v>
      </c>
      <c r="I14" s="6" t="str">
        <f t="shared" si="0"/>
        <v>3/5</v>
      </c>
      <c r="J14" s="8">
        <v>1.5</v>
      </c>
    </row>
    <row r="15" spans="1:12" ht="214.5" customHeight="1" x14ac:dyDescent="0.25">
      <c r="A15" s="6">
        <v>11</v>
      </c>
      <c r="B15" s="6" t="s">
        <v>62</v>
      </c>
      <c r="C15" s="7" t="s">
        <v>67</v>
      </c>
      <c r="D15" s="6" t="s">
        <v>17</v>
      </c>
      <c r="E15" s="6" t="s">
        <v>18</v>
      </c>
      <c r="F15" s="6" t="s">
        <v>17</v>
      </c>
      <c r="G15" s="6" t="s">
        <v>18</v>
      </c>
      <c r="H15" s="6" t="s">
        <v>18</v>
      </c>
      <c r="I15" s="6" t="str">
        <f t="shared" si="0"/>
        <v>3/5</v>
      </c>
      <c r="J15" s="8">
        <v>1.5</v>
      </c>
    </row>
  </sheetData>
  <autoFilter ref="A1:L4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6">
      <sortCondition ref="A1:A4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41" priority="65" operator="containsText" text="Không">
      <formula>NOT(ISERROR(SEARCH("Không",D4)))</formula>
    </cfRule>
    <cfRule type="containsText" dxfId="140" priority="66" operator="containsText" text="Có">
      <formula>NOT(ISERROR(SEARCH("Có",D4)))</formula>
    </cfRule>
  </conditionalFormatting>
  <conditionalFormatting sqref="D5:H5">
    <cfRule type="containsText" dxfId="139" priority="29" operator="containsText" text="Không">
      <formula>NOT(ISERROR(SEARCH("Không",D5)))</formula>
    </cfRule>
    <cfRule type="containsText" dxfId="138" priority="30" operator="containsText" text="Có">
      <formula>NOT(ISERROR(SEARCH("Có",D5)))</formula>
    </cfRule>
  </conditionalFormatting>
  <conditionalFormatting sqref="D6:H6">
    <cfRule type="containsText" dxfId="137" priority="27" operator="containsText" text="Không">
      <formula>NOT(ISERROR(SEARCH("Không",D6)))</formula>
    </cfRule>
    <cfRule type="containsText" dxfId="136" priority="28" operator="containsText" text="Có">
      <formula>NOT(ISERROR(SEARCH("Có",D6)))</formula>
    </cfRule>
  </conditionalFormatting>
  <conditionalFormatting sqref="D7:H7">
    <cfRule type="containsText" dxfId="135" priority="25" operator="containsText" text="Không">
      <formula>NOT(ISERROR(SEARCH("Không",D7)))</formula>
    </cfRule>
    <cfRule type="containsText" dxfId="134" priority="26" operator="containsText" text="Có">
      <formula>NOT(ISERROR(SEARCH("Có",D7)))</formula>
    </cfRule>
  </conditionalFormatting>
  <conditionalFormatting sqref="D8:H8">
    <cfRule type="containsText" dxfId="133" priority="23" operator="containsText" text="Không">
      <formula>NOT(ISERROR(SEARCH("Không",D8)))</formula>
    </cfRule>
    <cfRule type="containsText" dxfId="132" priority="24" operator="containsText" text="Có">
      <formula>NOT(ISERROR(SEARCH("Có",D8)))</formula>
    </cfRule>
  </conditionalFormatting>
  <conditionalFormatting sqref="D9:H9">
    <cfRule type="containsText" dxfId="131" priority="21" operator="containsText" text="Không">
      <formula>NOT(ISERROR(SEARCH("Không",D9)))</formula>
    </cfRule>
    <cfRule type="containsText" dxfId="130" priority="22" operator="containsText" text="Có">
      <formula>NOT(ISERROR(SEARCH("Có",D9)))</formula>
    </cfRule>
  </conditionalFormatting>
  <conditionalFormatting sqref="D10:H10">
    <cfRule type="containsText" dxfId="129" priority="17" operator="containsText" text="Không">
      <formula>NOT(ISERROR(SEARCH("Không",D10)))</formula>
    </cfRule>
    <cfRule type="containsText" dxfId="128" priority="18" operator="containsText" text="Có">
      <formula>NOT(ISERROR(SEARCH("Có",D10)))</formula>
    </cfRule>
  </conditionalFormatting>
  <conditionalFormatting sqref="D11:H11">
    <cfRule type="containsText" dxfId="127" priority="15" operator="containsText" text="Không">
      <formula>NOT(ISERROR(SEARCH("Không",D11)))</formula>
    </cfRule>
    <cfRule type="containsText" dxfId="126" priority="16" operator="containsText" text="Có">
      <formula>NOT(ISERROR(SEARCH("Có",D11)))</formula>
    </cfRule>
  </conditionalFormatting>
  <conditionalFormatting sqref="D12:H12">
    <cfRule type="containsText" dxfId="125" priority="9" operator="containsText" text="Không">
      <formula>NOT(ISERROR(SEARCH("Không",D12)))</formula>
    </cfRule>
    <cfRule type="containsText" dxfId="124" priority="10" operator="containsText" text="Có">
      <formula>NOT(ISERROR(SEARCH("Có",D12)))</formula>
    </cfRule>
  </conditionalFormatting>
  <conditionalFormatting sqref="D13:H13">
    <cfRule type="containsText" dxfId="123" priority="5" operator="containsText" text="Không">
      <formula>NOT(ISERROR(SEARCH("Không",D13)))</formula>
    </cfRule>
    <cfRule type="containsText" dxfId="122" priority="6" operator="containsText" text="Có">
      <formula>NOT(ISERROR(SEARCH("Có",D13)))</formula>
    </cfRule>
  </conditionalFormatting>
  <conditionalFormatting sqref="D14:H14">
    <cfRule type="containsText" dxfId="121" priority="3" operator="containsText" text="Không">
      <formula>NOT(ISERROR(SEARCH("Không",D14)))</formula>
    </cfRule>
    <cfRule type="containsText" dxfId="120" priority="4" operator="containsText" text="Có">
      <formula>NOT(ISERROR(SEARCH("Có",D14)))</formula>
    </cfRule>
  </conditionalFormatting>
  <conditionalFormatting sqref="D15:H15">
    <cfRule type="containsText" dxfId="119" priority="1" operator="containsText" text="Không">
      <formula>NOT(ISERROR(SEARCH("Không",D15)))</formula>
    </cfRule>
    <cfRule type="containsText" dxfId="118" priority="2" operator="containsText" text="Có">
      <formula>NOT(ISERROR(SEARCH("Có",D15)))</formula>
    </cfRule>
  </conditionalFormatting>
  <dataValidations count="1">
    <dataValidation type="list" operator="equal" allowBlank="1" showInputMessage="1" showErrorMessage="1" sqref="D4:H15" xr:uid="{A6D7AB77-5A86-4487-ADB4-37E8D89CF00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AB5F-FA4E-4909-A222-D1DAD3409683}">
  <dimension ref="A1:L18"/>
  <sheetViews>
    <sheetView workbookViewId="0">
      <pane ySplit="3" topLeftCell="A18" activePane="bottomLeft" state="frozen"/>
      <selection pane="bottomLeft" activeCell="J16" sqref="J16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6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COUNT(A4:A99982)</f>
        <v>15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SUM(J4:J99949)</f>
        <v>14.6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>
        <v>44141</v>
      </c>
      <c r="D4" s="6" t="s">
        <v>18</v>
      </c>
      <c r="E4" s="6" t="s">
        <v>17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4/5</v>
      </c>
      <c r="J4" s="8">
        <v>-1</v>
      </c>
    </row>
    <row r="5" spans="1:12" ht="214.5" customHeight="1" x14ac:dyDescent="0.25">
      <c r="A5" s="6">
        <v>2</v>
      </c>
      <c r="B5" s="6" t="s">
        <v>27</v>
      </c>
      <c r="C5" s="7" t="s">
        <v>71</v>
      </c>
      <c r="D5" s="6" t="s">
        <v>18</v>
      </c>
      <c r="E5" s="6" t="s">
        <v>18</v>
      </c>
      <c r="F5" s="6" t="s">
        <v>17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4/5</v>
      </c>
      <c r="J5" s="8">
        <v>2</v>
      </c>
    </row>
    <row r="6" spans="1:12" ht="214.5" customHeight="1" x14ac:dyDescent="0.25">
      <c r="A6" s="6">
        <v>3</v>
      </c>
      <c r="B6" s="6" t="s">
        <v>27</v>
      </c>
      <c r="C6" s="7" t="s">
        <v>71</v>
      </c>
      <c r="D6" s="6" t="s">
        <v>18</v>
      </c>
      <c r="E6" s="6" t="s">
        <v>18</v>
      </c>
      <c r="F6" s="6" t="s">
        <v>17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4/5</v>
      </c>
      <c r="J6" s="8">
        <v>2</v>
      </c>
    </row>
    <row r="7" spans="1:12" ht="214.5" customHeight="1" x14ac:dyDescent="0.25">
      <c r="A7" s="6">
        <v>4</v>
      </c>
      <c r="B7" s="6" t="s">
        <v>28</v>
      </c>
      <c r="C7" s="7">
        <v>44110</v>
      </c>
      <c r="D7" s="6" t="s">
        <v>18</v>
      </c>
      <c r="E7" s="6" t="s">
        <v>17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4/5</v>
      </c>
      <c r="J7" s="8">
        <v>2</v>
      </c>
    </row>
    <row r="8" spans="1:12" ht="214.5" customHeight="1" x14ac:dyDescent="0.25">
      <c r="A8" s="6">
        <v>5</v>
      </c>
      <c r="B8" s="6" t="s">
        <v>28</v>
      </c>
      <c r="C8" s="7">
        <v>44141</v>
      </c>
      <c r="D8" s="6" t="s">
        <v>18</v>
      </c>
      <c r="E8" s="6" t="s">
        <v>18</v>
      </c>
      <c r="F8" s="6" t="s">
        <v>18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5/5</v>
      </c>
      <c r="J8" s="8">
        <v>2</v>
      </c>
    </row>
    <row r="9" spans="1:12" ht="214.5" customHeight="1" x14ac:dyDescent="0.25">
      <c r="A9" s="6">
        <v>6</v>
      </c>
      <c r="B9" s="6" t="s">
        <v>43</v>
      </c>
      <c r="C9" s="7" t="s">
        <v>75</v>
      </c>
      <c r="D9" s="6" t="s">
        <v>18</v>
      </c>
      <c r="E9" s="6" t="s">
        <v>18</v>
      </c>
      <c r="F9" s="6" t="s">
        <v>18</v>
      </c>
      <c r="G9" s="6" t="s">
        <v>18</v>
      </c>
      <c r="H9" s="6" t="s">
        <v>18</v>
      </c>
      <c r="I9" s="6" t="str">
        <f t="shared" ref="I9" si="5" xml:space="preserve"> COUNTIF(D9:H9,"Có")&amp;"/"&amp;COUNTIF(D9:H9,"*")</f>
        <v>5/5</v>
      </c>
      <c r="J9" s="8">
        <v>2</v>
      </c>
    </row>
    <row r="10" spans="1:12" ht="214.5" customHeight="1" x14ac:dyDescent="0.25">
      <c r="A10" s="6">
        <v>7</v>
      </c>
      <c r="B10" s="6" t="s">
        <v>57</v>
      </c>
      <c r="C10" s="7">
        <v>44110</v>
      </c>
      <c r="D10" s="6" t="s">
        <v>18</v>
      </c>
      <c r="E10" s="6" t="s">
        <v>17</v>
      </c>
      <c r="F10" s="6" t="s">
        <v>17</v>
      </c>
      <c r="G10" s="6" t="s">
        <v>18</v>
      </c>
      <c r="H10" s="6" t="s">
        <v>18</v>
      </c>
      <c r="I10" s="6" t="str">
        <f t="shared" ref="I10" si="6" xml:space="preserve"> COUNTIF(D10:H10,"Có")&amp;"/"&amp;COUNTIF(D10:H10,"*")</f>
        <v>3/5</v>
      </c>
      <c r="J10" s="8">
        <v>-1</v>
      </c>
    </row>
    <row r="11" spans="1:12" ht="214.5" customHeight="1" x14ac:dyDescent="0.25">
      <c r="A11" s="6">
        <v>8</v>
      </c>
      <c r="B11" s="6" t="s">
        <v>57</v>
      </c>
      <c r="C11" s="7">
        <v>44141</v>
      </c>
      <c r="D11" s="6" t="s">
        <v>18</v>
      </c>
      <c r="E11" s="6" t="s">
        <v>17</v>
      </c>
      <c r="F11" s="6" t="s">
        <v>17</v>
      </c>
      <c r="G11" s="6" t="s">
        <v>18</v>
      </c>
      <c r="H11" s="6" t="s">
        <v>18</v>
      </c>
      <c r="I11" s="6" t="str">
        <f t="shared" ref="I11" si="7" xml:space="preserve"> COUNTIF(D11:H11,"Có")&amp;"/"&amp;COUNTIF(D11:H11,"*")</f>
        <v>3/5</v>
      </c>
      <c r="J11" s="8">
        <v>-1</v>
      </c>
    </row>
    <row r="12" spans="1:12" ht="214.5" customHeight="1" x14ac:dyDescent="0.25">
      <c r="A12" s="6">
        <v>9</v>
      </c>
      <c r="B12" s="6" t="s">
        <v>76</v>
      </c>
      <c r="C12" s="7">
        <v>43836</v>
      </c>
      <c r="D12" s="6" t="s">
        <v>18</v>
      </c>
      <c r="E12" s="6" t="s">
        <v>17</v>
      </c>
      <c r="F12" s="6" t="s">
        <v>17</v>
      </c>
      <c r="G12" s="6" t="s">
        <v>18</v>
      </c>
      <c r="H12" s="6" t="s">
        <v>18</v>
      </c>
      <c r="I12" s="6" t="str">
        <f t="shared" ref="I12" si="8" xml:space="preserve"> COUNTIF(D12:H12,"Có")&amp;"/"&amp;COUNTIF(D12:H12,"*")</f>
        <v>3/5</v>
      </c>
      <c r="J12" s="8">
        <v>2</v>
      </c>
    </row>
    <row r="13" spans="1:12" ht="214.5" customHeight="1" x14ac:dyDescent="0.25">
      <c r="A13" s="6">
        <v>10</v>
      </c>
      <c r="B13" s="6" t="s">
        <v>76</v>
      </c>
      <c r="C13" s="7">
        <v>44141</v>
      </c>
      <c r="D13" s="6" t="s">
        <v>18</v>
      </c>
      <c r="E13" s="6" t="s">
        <v>17</v>
      </c>
      <c r="F13" s="6" t="s">
        <v>18</v>
      </c>
      <c r="G13" s="6" t="s">
        <v>18</v>
      </c>
      <c r="H13" s="6" t="s">
        <v>18</v>
      </c>
      <c r="I13" s="6" t="str">
        <f t="shared" ref="I13" si="9" xml:space="preserve"> COUNTIF(D13:H13,"Có")&amp;"/"&amp;COUNTIF(D13:H13,"*")</f>
        <v>4/5</v>
      </c>
      <c r="J13" s="8">
        <v>2</v>
      </c>
    </row>
    <row r="14" spans="1:12" ht="214.5" customHeight="1" x14ac:dyDescent="0.25">
      <c r="A14" s="6">
        <v>11</v>
      </c>
      <c r="B14" s="6" t="s">
        <v>77</v>
      </c>
      <c r="C14" s="7">
        <v>44141</v>
      </c>
      <c r="D14" s="6" t="s">
        <v>18</v>
      </c>
      <c r="E14" s="6" t="s">
        <v>17</v>
      </c>
      <c r="F14" s="6" t="s">
        <v>17</v>
      </c>
      <c r="G14" s="6" t="s">
        <v>18</v>
      </c>
      <c r="H14" s="6" t="s">
        <v>18</v>
      </c>
      <c r="I14" s="6" t="str">
        <f t="shared" ref="I14" si="10" xml:space="preserve"> COUNTIF(D14:H14,"Có")&amp;"/"&amp;COUNTIF(D14:H14,"*")</f>
        <v>3/5</v>
      </c>
      <c r="J14" s="8">
        <v>-1</v>
      </c>
    </row>
    <row r="15" spans="1:12" ht="214.5" customHeight="1" x14ac:dyDescent="0.25">
      <c r="A15" s="6">
        <v>12</v>
      </c>
      <c r="B15" s="6" t="s">
        <v>77</v>
      </c>
      <c r="C15" s="7" t="s">
        <v>78</v>
      </c>
      <c r="D15" s="6" t="s">
        <v>18</v>
      </c>
      <c r="E15" s="6" t="s">
        <v>18</v>
      </c>
      <c r="F15" s="6" t="s">
        <v>18</v>
      </c>
      <c r="G15" s="6" t="s">
        <v>18</v>
      </c>
      <c r="H15" s="6" t="s">
        <v>18</v>
      </c>
      <c r="I15" s="6" t="str">
        <f t="shared" ref="I15" si="11" xml:space="preserve"> COUNTIF(D15:H15,"Có")&amp;"/"&amp;COUNTIF(D15:H15,"*")</f>
        <v>5/5</v>
      </c>
      <c r="J15" s="8">
        <v>0.1</v>
      </c>
    </row>
    <row r="16" spans="1:12" ht="214.5" customHeight="1" x14ac:dyDescent="0.25">
      <c r="A16" s="6">
        <v>13</v>
      </c>
      <c r="B16" s="6" t="s">
        <v>77</v>
      </c>
      <c r="C16" s="7" t="s">
        <v>78</v>
      </c>
      <c r="D16" s="6" t="s">
        <v>18</v>
      </c>
      <c r="E16" s="6" t="s">
        <v>18</v>
      </c>
      <c r="F16" s="6" t="s">
        <v>17</v>
      </c>
      <c r="G16" s="6" t="s">
        <v>18</v>
      </c>
      <c r="H16" s="6" t="s">
        <v>18</v>
      </c>
      <c r="I16" s="6" t="str">
        <f t="shared" ref="I16" si="12" xml:space="preserve"> COUNTIF(D16:H16,"Có")&amp;"/"&amp;COUNTIF(D16:H16,"*")</f>
        <v>4/5</v>
      </c>
      <c r="J16" s="8">
        <v>2</v>
      </c>
    </row>
    <row r="17" spans="1:10" ht="214.5" customHeight="1" x14ac:dyDescent="0.25">
      <c r="A17" s="6">
        <v>14</v>
      </c>
      <c r="B17" s="6" t="s">
        <v>46</v>
      </c>
      <c r="C17" s="7">
        <v>44141</v>
      </c>
      <c r="D17" s="6" t="s">
        <v>18</v>
      </c>
      <c r="E17" s="6" t="s">
        <v>18</v>
      </c>
      <c r="F17" s="6" t="s">
        <v>17</v>
      </c>
      <c r="G17" s="6" t="s">
        <v>18</v>
      </c>
      <c r="H17" s="6" t="s">
        <v>18</v>
      </c>
      <c r="I17" s="6" t="str">
        <f t="shared" ref="I17" si="13" xml:space="preserve"> COUNTIF(D17:H17,"Có")&amp;"/"&amp;COUNTIF(D17:H17,"*")</f>
        <v>4/5</v>
      </c>
      <c r="J17" s="8">
        <v>1</v>
      </c>
    </row>
    <row r="18" spans="1:10" ht="214.5" customHeight="1" x14ac:dyDescent="0.25">
      <c r="A18" s="6">
        <v>15</v>
      </c>
      <c r="B18" s="6" t="s">
        <v>62</v>
      </c>
      <c r="C18" s="7">
        <v>43867</v>
      </c>
      <c r="D18" s="6" t="s">
        <v>18</v>
      </c>
      <c r="E18" s="6" t="s">
        <v>17</v>
      </c>
      <c r="F18" s="6" t="s">
        <v>17</v>
      </c>
      <c r="G18" s="6" t="s">
        <v>18</v>
      </c>
      <c r="H18" s="6" t="s">
        <v>18</v>
      </c>
      <c r="I18" s="6" t="str">
        <f t="shared" ref="I18" si="14" xml:space="preserve"> COUNTIF(D18:H18,"Có")&amp;"/"&amp;COUNTIF(D18:H18,"*")</f>
        <v>3/5</v>
      </c>
      <c r="J18" s="8">
        <v>1.5</v>
      </c>
    </row>
  </sheetData>
  <autoFilter ref="A1:L4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6">
      <sortCondition ref="A1:A4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17" priority="59" operator="containsText" text="Không">
      <formula>NOT(ISERROR(SEARCH("Không",D4)))</formula>
    </cfRule>
    <cfRule type="containsText" dxfId="116" priority="60" operator="containsText" text="Có">
      <formula>NOT(ISERROR(SEARCH("Có",D4)))</formula>
    </cfRule>
  </conditionalFormatting>
  <conditionalFormatting sqref="D5:H5">
    <cfRule type="containsText" dxfId="115" priority="33" operator="containsText" text="Không">
      <formula>NOT(ISERROR(SEARCH("Không",D5)))</formula>
    </cfRule>
    <cfRule type="containsText" dxfId="114" priority="34" operator="containsText" text="Có">
      <formula>NOT(ISERROR(SEARCH("Có",D5)))</formula>
    </cfRule>
  </conditionalFormatting>
  <conditionalFormatting sqref="D6:H6">
    <cfRule type="containsText" dxfId="113" priority="31" operator="containsText" text="Không">
      <formula>NOT(ISERROR(SEARCH("Không",D6)))</formula>
    </cfRule>
    <cfRule type="containsText" dxfId="112" priority="32" operator="containsText" text="Có">
      <formula>NOT(ISERROR(SEARCH("Có",D6)))</formula>
    </cfRule>
  </conditionalFormatting>
  <conditionalFormatting sqref="D7:H7">
    <cfRule type="containsText" dxfId="111" priority="25" operator="containsText" text="Không">
      <formula>NOT(ISERROR(SEARCH("Không",D7)))</formula>
    </cfRule>
    <cfRule type="containsText" dxfId="110" priority="26" operator="containsText" text="Có">
      <formula>NOT(ISERROR(SEARCH("Có",D7)))</formula>
    </cfRule>
  </conditionalFormatting>
  <conditionalFormatting sqref="D8:H8">
    <cfRule type="containsText" dxfId="109" priority="23" operator="containsText" text="Không">
      <formula>NOT(ISERROR(SEARCH("Không",D8)))</formula>
    </cfRule>
    <cfRule type="containsText" dxfId="108" priority="24" operator="containsText" text="Có">
      <formula>NOT(ISERROR(SEARCH("Có",D8)))</formula>
    </cfRule>
  </conditionalFormatting>
  <conditionalFormatting sqref="D9:H9">
    <cfRule type="containsText" dxfId="107" priority="21" operator="containsText" text="Không">
      <formula>NOT(ISERROR(SEARCH("Không",D9)))</formula>
    </cfRule>
    <cfRule type="containsText" dxfId="106" priority="22" operator="containsText" text="Có">
      <formula>NOT(ISERROR(SEARCH("Có",D9)))</formula>
    </cfRule>
  </conditionalFormatting>
  <conditionalFormatting sqref="D10:H10">
    <cfRule type="containsText" dxfId="105" priority="19" operator="containsText" text="Không">
      <formula>NOT(ISERROR(SEARCH("Không",D10)))</formula>
    </cfRule>
    <cfRule type="containsText" dxfId="104" priority="20" operator="containsText" text="Có">
      <formula>NOT(ISERROR(SEARCH("Có",D10)))</formula>
    </cfRule>
  </conditionalFormatting>
  <conditionalFormatting sqref="D11:H11">
    <cfRule type="containsText" dxfId="103" priority="17" operator="containsText" text="Không">
      <formula>NOT(ISERROR(SEARCH("Không",D11)))</formula>
    </cfRule>
    <cfRule type="containsText" dxfId="102" priority="18" operator="containsText" text="Có">
      <formula>NOT(ISERROR(SEARCH("Có",D11)))</formula>
    </cfRule>
  </conditionalFormatting>
  <conditionalFormatting sqref="D12:H12">
    <cfRule type="containsText" dxfId="101" priority="13" operator="containsText" text="Không">
      <formula>NOT(ISERROR(SEARCH("Không",D12)))</formula>
    </cfRule>
    <cfRule type="containsText" dxfId="100" priority="14" operator="containsText" text="Có">
      <formula>NOT(ISERROR(SEARCH("Có",D12)))</formula>
    </cfRule>
  </conditionalFormatting>
  <conditionalFormatting sqref="D13:H13">
    <cfRule type="containsText" dxfId="99" priority="11" operator="containsText" text="Không">
      <formula>NOT(ISERROR(SEARCH("Không",D13)))</formula>
    </cfRule>
    <cfRule type="containsText" dxfId="98" priority="12" operator="containsText" text="Có">
      <formula>NOT(ISERROR(SEARCH("Có",D13)))</formula>
    </cfRule>
  </conditionalFormatting>
  <conditionalFormatting sqref="D14:H14">
    <cfRule type="containsText" dxfId="97" priority="9" operator="containsText" text="Không">
      <formula>NOT(ISERROR(SEARCH("Không",D14)))</formula>
    </cfRule>
    <cfRule type="containsText" dxfId="96" priority="10" operator="containsText" text="Có">
      <formula>NOT(ISERROR(SEARCH("Có",D14)))</formula>
    </cfRule>
  </conditionalFormatting>
  <conditionalFormatting sqref="D15:H15">
    <cfRule type="containsText" dxfId="95" priority="7" operator="containsText" text="Không">
      <formula>NOT(ISERROR(SEARCH("Không",D15)))</formula>
    </cfRule>
    <cfRule type="containsText" dxfId="94" priority="8" operator="containsText" text="Có">
      <formula>NOT(ISERROR(SEARCH("Có",D15)))</formula>
    </cfRule>
  </conditionalFormatting>
  <conditionalFormatting sqref="D16:H16">
    <cfRule type="containsText" dxfId="93" priority="5" operator="containsText" text="Không">
      <formula>NOT(ISERROR(SEARCH("Không",D16)))</formula>
    </cfRule>
    <cfRule type="containsText" dxfId="92" priority="6" operator="containsText" text="Có">
      <formula>NOT(ISERROR(SEARCH("Có",D16)))</formula>
    </cfRule>
  </conditionalFormatting>
  <conditionalFormatting sqref="D17:H17">
    <cfRule type="containsText" dxfId="91" priority="3" operator="containsText" text="Không">
      <formula>NOT(ISERROR(SEARCH("Không",D17)))</formula>
    </cfRule>
    <cfRule type="containsText" dxfId="90" priority="4" operator="containsText" text="Có">
      <formula>NOT(ISERROR(SEARCH("Có",D17)))</formula>
    </cfRule>
  </conditionalFormatting>
  <conditionalFormatting sqref="D18:H18">
    <cfRule type="containsText" dxfId="89" priority="1" operator="containsText" text="Không">
      <formula>NOT(ISERROR(SEARCH("Không",D18)))</formula>
    </cfRule>
    <cfRule type="containsText" dxfId="88" priority="2" operator="containsText" text="Có">
      <formula>NOT(ISERROR(SEARCH("Có",D18)))</formula>
    </cfRule>
  </conditionalFormatting>
  <dataValidations count="1">
    <dataValidation type="list" operator="equal" allowBlank="1" showInputMessage="1" showErrorMessage="1" sqref="D4:H18" xr:uid="{E419ACE5-DD4A-45CB-A56A-59ABFB17474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194A-0109-4BDC-B83C-5FB0234C2CCA}">
  <dimension ref="A1:L29"/>
  <sheetViews>
    <sheetView workbookViewId="0">
      <pane ySplit="3" topLeftCell="A28" activePane="bottomLeft" state="frozen"/>
      <selection pane="bottomLeft" activeCell="J18" sqref="J18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7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COUNT(A4:A99956)</f>
        <v>26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SUM(J4:J99923)</f>
        <v>9.5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 t="s">
        <v>79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5/5</v>
      </c>
      <c r="J4" s="8">
        <v>2</v>
      </c>
    </row>
    <row r="5" spans="1:12" ht="214.5" customHeight="1" x14ac:dyDescent="0.25">
      <c r="A5" s="6">
        <v>2</v>
      </c>
      <c r="B5" s="6" t="s">
        <v>32</v>
      </c>
      <c r="C5" s="7" t="s">
        <v>79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5/5</v>
      </c>
      <c r="J5" s="8">
        <v>-1</v>
      </c>
    </row>
    <row r="6" spans="1:12" ht="214.5" customHeight="1" x14ac:dyDescent="0.25">
      <c r="A6" s="6">
        <v>3</v>
      </c>
      <c r="B6" s="6" t="s">
        <v>80</v>
      </c>
      <c r="C6" s="7">
        <v>43837</v>
      </c>
      <c r="D6" s="6" t="s">
        <v>18</v>
      </c>
      <c r="E6" s="6" t="s">
        <v>17</v>
      </c>
      <c r="F6" s="6" t="s">
        <v>17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3/5</v>
      </c>
      <c r="J6" s="8">
        <v>-1</v>
      </c>
    </row>
    <row r="7" spans="1:12" ht="214.5" customHeight="1" x14ac:dyDescent="0.25">
      <c r="A7" s="6">
        <v>4</v>
      </c>
      <c r="B7" s="6" t="s">
        <v>80</v>
      </c>
      <c r="C7" s="7" t="s">
        <v>81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5/5</v>
      </c>
      <c r="J7" s="8">
        <v>2</v>
      </c>
    </row>
    <row r="8" spans="1:12" ht="214.5" customHeight="1" x14ac:dyDescent="0.25">
      <c r="A8" s="6">
        <v>5</v>
      </c>
      <c r="B8" s="6" t="s">
        <v>80</v>
      </c>
      <c r="C8" s="7" t="s">
        <v>82</v>
      </c>
      <c r="D8" s="6" t="s">
        <v>18</v>
      </c>
      <c r="E8" s="6" t="s">
        <v>18</v>
      </c>
      <c r="F8" s="6" t="s">
        <v>17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4/5</v>
      </c>
      <c r="J8" s="8">
        <v>-1</v>
      </c>
    </row>
    <row r="9" spans="1:12" ht="214.5" customHeight="1" x14ac:dyDescent="0.25">
      <c r="A9" s="6">
        <v>6</v>
      </c>
      <c r="B9" s="6" t="s">
        <v>39</v>
      </c>
      <c r="C9" s="7" t="s">
        <v>81</v>
      </c>
      <c r="D9" s="6" t="s">
        <v>18</v>
      </c>
      <c r="E9" s="6" t="s">
        <v>17</v>
      </c>
      <c r="F9" s="6" t="s">
        <v>18</v>
      </c>
      <c r="G9" s="6" t="s">
        <v>18</v>
      </c>
      <c r="H9" s="6" t="s">
        <v>18</v>
      </c>
      <c r="I9" s="6" t="str">
        <f t="shared" ref="I9" si="5" xml:space="preserve"> COUNTIF(D9:H9,"Có")&amp;"/"&amp;COUNTIF(D9:H9,"*")</f>
        <v>4/5</v>
      </c>
      <c r="J9" s="8">
        <v>-1</v>
      </c>
    </row>
    <row r="10" spans="1:12" ht="214.5" customHeight="1" x14ac:dyDescent="0.25">
      <c r="A10" s="6">
        <v>7</v>
      </c>
      <c r="B10" s="6" t="s">
        <v>39</v>
      </c>
      <c r="C10" s="7" t="s">
        <v>83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ref="I10" si="6" xml:space="preserve"> COUNTIF(D10:H10,"Có")&amp;"/"&amp;COUNTIF(D10:H10,"*")</f>
        <v>4/5</v>
      </c>
      <c r="J10" s="8">
        <v>-1</v>
      </c>
    </row>
    <row r="11" spans="1:12" ht="214.5" customHeight="1" x14ac:dyDescent="0.25">
      <c r="A11" s="6">
        <v>8</v>
      </c>
      <c r="B11" s="6" t="s">
        <v>39</v>
      </c>
      <c r="C11" s="7" t="s">
        <v>84</v>
      </c>
      <c r="D11" s="6" t="s">
        <v>18</v>
      </c>
      <c r="E11" s="6" t="s">
        <v>18</v>
      </c>
      <c r="F11" s="6" t="s">
        <v>18</v>
      </c>
      <c r="G11" s="6" t="s">
        <v>18</v>
      </c>
      <c r="H11" s="6" t="s">
        <v>18</v>
      </c>
      <c r="I11" s="6" t="str">
        <f t="shared" ref="I11" si="7" xml:space="preserve"> COUNTIF(D11:H11,"Có")&amp;"/"&amp;COUNTIF(D11:H11,"*")</f>
        <v>5/5</v>
      </c>
      <c r="J11" s="8">
        <v>-1</v>
      </c>
    </row>
    <row r="12" spans="1:12" ht="214.5" customHeight="1" x14ac:dyDescent="0.25">
      <c r="A12" s="6">
        <v>9</v>
      </c>
      <c r="B12" s="6" t="s">
        <v>55</v>
      </c>
      <c r="C12" s="7">
        <v>43868</v>
      </c>
      <c r="D12" s="6" t="s">
        <v>18</v>
      </c>
      <c r="E12" s="6" t="s">
        <v>17</v>
      </c>
      <c r="F12" s="6" t="s">
        <v>18</v>
      </c>
      <c r="G12" s="6" t="s">
        <v>18</v>
      </c>
      <c r="H12" s="6" t="s">
        <v>18</v>
      </c>
      <c r="I12" s="6" t="str">
        <f t="shared" ref="I12" si="8" xml:space="preserve"> COUNTIF(D12:H12,"Có")&amp;"/"&amp;COUNTIF(D12:H12,"*")</f>
        <v>4/5</v>
      </c>
      <c r="J12" s="8">
        <v>0.1</v>
      </c>
    </row>
    <row r="13" spans="1:12" ht="214.5" customHeight="1" x14ac:dyDescent="0.25">
      <c r="A13" s="6">
        <v>10</v>
      </c>
      <c r="B13" s="6" t="s">
        <v>55</v>
      </c>
      <c r="C13" s="7">
        <v>44050</v>
      </c>
      <c r="D13" s="6" t="s">
        <v>18</v>
      </c>
      <c r="E13" s="6" t="s">
        <v>17</v>
      </c>
      <c r="F13" s="6" t="s">
        <v>18</v>
      </c>
      <c r="G13" s="6" t="s">
        <v>18</v>
      </c>
      <c r="H13" s="6" t="s">
        <v>18</v>
      </c>
      <c r="I13" s="6" t="str">
        <f t="shared" ref="I13" si="9" xml:space="preserve"> COUNTIF(D13:H13,"Có")&amp;"/"&amp;COUNTIF(D13:H13,"*")</f>
        <v>4/5</v>
      </c>
      <c r="J13" s="8">
        <v>0.1</v>
      </c>
    </row>
    <row r="14" spans="1:12" ht="214.5" customHeight="1" x14ac:dyDescent="0.25">
      <c r="A14" s="6">
        <v>11</v>
      </c>
      <c r="B14" s="6" t="s">
        <v>55</v>
      </c>
      <c r="C14" s="7" t="s">
        <v>79</v>
      </c>
      <c r="D14" s="6" t="s">
        <v>18</v>
      </c>
      <c r="E14" s="6" t="s">
        <v>17</v>
      </c>
      <c r="F14" s="6" t="s">
        <v>18</v>
      </c>
      <c r="G14" s="6" t="s">
        <v>18</v>
      </c>
      <c r="H14" s="6" t="s">
        <v>18</v>
      </c>
      <c r="I14" s="6" t="str">
        <f t="shared" ref="I14" si="10" xml:space="preserve"> COUNTIF(D14:H14,"Có")&amp;"/"&amp;COUNTIF(D14:H14,"*")</f>
        <v>4/5</v>
      </c>
      <c r="J14" s="8">
        <v>2</v>
      </c>
    </row>
    <row r="15" spans="1:12" ht="214.5" customHeight="1" x14ac:dyDescent="0.25">
      <c r="A15" s="6">
        <v>12</v>
      </c>
      <c r="B15" s="6" t="s">
        <v>55</v>
      </c>
      <c r="C15" s="7" t="s">
        <v>82</v>
      </c>
      <c r="D15" s="6" t="s">
        <v>18</v>
      </c>
      <c r="E15" s="6" t="s">
        <v>18</v>
      </c>
      <c r="F15" s="6" t="s">
        <v>18</v>
      </c>
      <c r="G15" s="6" t="s">
        <v>18</v>
      </c>
      <c r="H15" s="6" t="s">
        <v>18</v>
      </c>
      <c r="I15" s="6" t="str">
        <f t="shared" ref="I15" si="11" xml:space="preserve"> COUNTIF(D15:H15,"Có")&amp;"/"&amp;COUNTIF(D15:H15,"*")</f>
        <v>5/5</v>
      </c>
      <c r="J15" s="8">
        <v>0.1</v>
      </c>
    </row>
    <row r="16" spans="1:12" ht="214.5" customHeight="1" x14ac:dyDescent="0.25">
      <c r="A16" s="6">
        <v>13</v>
      </c>
      <c r="B16" s="6" t="s">
        <v>45</v>
      </c>
      <c r="C16" s="7">
        <v>43897</v>
      </c>
      <c r="D16" s="6" t="s">
        <v>18</v>
      </c>
      <c r="E16" s="6" t="s">
        <v>18</v>
      </c>
      <c r="F16" s="6" t="s">
        <v>17</v>
      </c>
      <c r="G16" s="6" t="s">
        <v>18</v>
      </c>
      <c r="H16" s="6" t="s">
        <v>18</v>
      </c>
      <c r="I16" s="6" t="str">
        <f t="shared" ref="I16" si="12" xml:space="preserve"> COUNTIF(D16:H16,"Có")&amp;"/"&amp;COUNTIF(D16:H16,"*")</f>
        <v>4/5</v>
      </c>
      <c r="J16" s="8">
        <v>0.1</v>
      </c>
    </row>
    <row r="17" spans="1:10" ht="214.5" customHeight="1" x14ac:dyDescent="0.25">
      <c r="A17" s="6">
        <v>14</v>
      </c>
      <c r="B17" s="6" t="s">
        <v>45</v>
      </c>
      <c r="C17" s="7" t="s">
        <v>85</v>
      </c>
      <c r="D17" s="6" t="s">
        <v>18</v>
      </c>
      <c r="E17" s="6" t="s">
        <v>17</v>
      </c>
      <c r="F17" s="6" t="s">
        <v>17</v>
      </c>
      <c r="G17" s="6" t="s">
        <v>18</v>
      </c>
      <c r="H17" s="6" t="s">
        <v>18</v>
      </c>
      <c r="I17" s="6" t="str">
        <f t="shared" ref="I17" si="13" xml:space="preserve"> COUNTIF(D17:H17,"Có")&amp;"/"&amp;COUNTIF(D17:H17,"*")</f>
        <v>3/5</v>
      </c>
      <c r="J17" s="8">
        <v>0.1</v>
      </c>
    </row>
    <row r="18" spans="1:10" ht="214.5" customHeight="1" x14ac:dyDescent="0.25">
      <c r="A18" s="6">
        <v>15</v>
      </c>
      <c r="B18" s="6" t="s">
        <v>45</v>
      </c>
      <c r="C18" s="7" t="s">
        <v>86</v>
      </c>
      <c r="D18" s="6" t="s">
        <v>18</v>
      </c>
      <c r="E18" s="6" t="s">
        <v>17</v>
      </c>
      <c r="F18" s="6" t="s">
        <v>17</v>
      </c>
      <c r="G18" s="6" t="s">
        <v>18</v>
      </c>
      <c r="H18" s="6" t="s">
        <v>18</v>
      </c>
      <c r="I18" s="6" t="str">
        <f t="shared" ref="I18" si="14" xml:space="preserve"> COUNTIF(D18:H18,"Có")&amp;"/"&amp;COUNTIF(D18:H18,"*")</f>
        <v>3/5</v>
      </c>
      <c r="J18" s="8">
        <v>2</v>
      </c>
    </row>
    <row r="19" spans="1:10" ht="214.5" customHeight="1" x14ac:dyDescent="0.25">
      <c r="A19" s="6">
        <v>16</v>
      </c>
      <c r="B19" s="6" t="s">
        <v>57</v>
      </c>
      <c r="C19" s="7">
        <v>44050</v>
      </c>
      <c r="D19" s="6" t="s">
        <v>18</v>
      </c>
      <c r="E19" s="6" t="s">
        <v>17</v>
      </c>
      <c r="F19" s="6" t="s">
        <v>17</v>
      </c>
      <c r="G19" s="6" t="s">
        <v>18</v>
      </c>
      <c r="H19" s="6" t="s">
        <v>18</v>
      </c>
      <c r="I19" s="6" t="str">
        <f t="shared" ref="I19" si="15" xml:space="preserve"> COUNTIF(D19:H19,"Có")&amp;"/"&amp;COUNTIF(D19:H19,"*")</f>
        <v>3/5</v>
      </c>
      <c r="J19" s="8">
        <v>1</v>
      </c>
    </row>
    <row r="20" spans="1:10" ht="214.5" customHeight="1" x14ac:dyDescent="0.25">
      <c r="A20" s="6">
        <v>17</v>
      </c>
      <c r="B20" s="6" t="s">
        <v>59</v>
      </c>
      <c r="C20" s="7" t="s">
        <v>81</v>
      </c>
      <c r="D20" s="6" t="s">
        <v>18</v>
      </c>
      <c r="E20" s="6" t="s">
        <v>18</v>
      </c>
      <c r="F20" s="6" t="s">
        <v>18</v>
      </c>
      <c r="G20" s="6" t="s">
        <v>18</v>
      </c>
      <c r="H20" s="6" t="s">
        <v>18</v>
      </c>
      <c r="I20" s="6" t="str">
        <f t="shared" ref="I20" si="16" xml:space="preserve"> COUNTIF(D20:H20,"Có")&amp;"/"&amp;COUNTIF(D20:H20,"*")</f>
        <v>5/5</v>
      </c>
      <c r="J20" s="8">
        <v>1.5</v>
      </c>
    </row>
    <row r="21" spans="1:10" ht="214.5" customHeight="1" x14ac:dyDescent="0.25">
      <c r="A21" s="6">
        <v>18</v>
      </c>
      <c r="B21" s="6" t="s">
        <v>59</v>
      </c>
      <c r="C21" s="7" t="s">
        <v>83</v>
      </c>
      <c r="D21" s="6" t="s">
        <v>18</v>
      </c>
      <c r="E21" s="6" t="s">
        <v>17</v>
      </c>
      <c r="F21" s="6" t="s">
        <v>18</v>
      </c>
      <c r="G21" s="6" t="s">
        <v>18</v>
      </c>
      <c r="H21" s="6" t="s">
        <v>18</v>
      </c>
      <c r="I21" s="6" t="str">
        <f t="shared" ref="I21" si="17" xml:space="preserve"> COUNTIF(D21:H21,"Có")&amp;"/"&amp;COUNTIF(D21:H21,"*")</f>
        <v>4/5</v>
      </c>
      <c r="J21" s="8">
        <v>-1</v>
      </c>
    </row>
    <row r="22" spans="1:10" ht="214.5" customHeight="1" x14ac:dyDescent="0.25">
      <c r="A22" s="6">
        <v>19</v>
      </c>
      <c r="B22" s="6" t="s">
        <v>59</v>
      </c>
      <c r="C22" s="7" t="s">
        <v>79</v>
      </c>
      <c r="D22" s="6" t="s">
        <v>18</v>
      </c>
      <c r="E22" s="6" t="s">
        <v>18</v>
      </c>
      <c r="F22" s="6" t="s">
        <v>17</v>
      </c>
      <c r="G22" s="6" t="s">
        <v>18</v>
      </c>
      <c r="H22" s="6" t="s">
        <v>18</v>
      </c>
      <c r="I22" s="6" t="str">
        <f t="shared" ref="I22" si="18" xml:space="preserve"> COUNTIF(D22:H22,"Có")&amp;"/"&amp;COUNTIF(D22:H22,"*")</f>
        <v>4/5</v>
      </c>
      <c r="J22" s="8">
        <v>-1</v>
      </c>
    </row>
    <row r="23" spans="1:10" ht="214.5" customHeight="1" x14ac:dyDescent="0.25">
      <c r="A23" s="6">
        <v>20</v>
      </c>
      <c r="B23" s="6" t="s">
        <v>59</v>
      </c>
      <c r="C23" s="7" t="s">
        <v>81</v>
      </c>
      <c r="D23" s="6" t="s">
        <v>18</v>
      </c>
      <c r="E23" s="6" t="s">
        <v>18</v>
      </c>
      <c r="F23" s="6" t="s">
        <v>17</v>
      </c>
      <c r="G23" s="6" t="s">
        <v>18</v>
      </c>
      <c r="H23" s="6" t="s">
        <v>18</v>
      </c>
      <c r="I23" s="6" t="str">
        <f t="shared" ref="I23" si="19" xml:space="preserve"> COUNTIF(D23:H23,"Có")&amp;"/"&amp;COUNTIF(D23:H23,"*")</f>
        <v>4/5</v>
      </c>
      <c r="J23" s="8">
        <v>1</v>
      </c>
    </row>
    <row r="24" spans="1:10" ht="214.5" customHeight="1" x14ac:dyDescent="0.25">
      <c r="A24" s="6">
        <v>21</v>
      </c>
      <c r="B24" s="6" t="s">
        <v>87</v>
      </c>
      <c r="C24" s="7" t="s">
        <v>86</v>
      </c>
      <c r="D24" s="6" t="s">
        <v>18</v>
      </c>
      <c r="E24" s="6" t="s">
        <v>17</v>
      </c>
      <c r="F24" s="6" t="s">
        <v>18</v>
      </c>
      <c r="G24" s="6" t="s">
        <v>18</v>
      </c>
      <c r="H24" s="6" t="s">
        <v>18</v>
      </c>
      <c r="I24" s="6" t="str">
        <f t="shared" ref="I24" si="20" xml:space="preserve"> COUNTIF(D24:H24,"Có")&amp;"/"&amp;COUNTIF(D24:H24,"*")</f>
        <v>4/5</v>
      </c>
      <c r="J24" s="8">
        <v>1.5</v>
      </c>
    </row>
    <row r="25" spans="1:10" ht="214.5" customHeight="1" x14ac:dyDescent="0.25">
      <c r="A25" s="6">
        <v>22</v>
      </c>
      <c r="B25" s="6" t="s">
        <v>87</v>
      </c>
      <c r="C25" s="7" t="s">
        <v>88</v>
      </c>
      <c r="D25" s="6" t="s">
        <v>18</v>
      </c>
      <c r="E25" s="6" t="s">
        <v>17</v>
      </c>
      <c r="F25" s="6" t="s">
        <v>18</v>
      </c>
      <c r="G25" s="6" t="s">
        <v>18</v>
      </c>
      <c r="H25" s="6" t="s">
        <v>18</v>
      </c>
      <c r="I25" s="6" t="str">
        <f t="shared" ref="I25" si="21" xml:space="preserve"> COUNTIF(D25:H25,"Có")&amp;"/"&amp;COUNTIF(D25:H25,"*")</f>
        <v>4/5</v>
      </c>
      <c r="J25" s="8">
        <v>2</v>
      </c>
    </row>
    <row r="26" spans="1:10" ht="214.5" customHeight="1" x14ac:dyDescent="0.25">
      <c r="A26" s="6">
        <v>23</v>
      </c>
      <c r="B26" s="6" t="s">
        <v>60</v>
      </c>
      <c r="C26" s="7">
        <v>43989</v>
      </c>
      <c r="D26" s="6" t="s">
        <v>18</v>
      </c>
      <c r="E26" s="6" t="s">
        <v>17</v>
      </c>
      <c r="F26" s="6" t="s">
        <v>17</v>
      </c>
      <c r="G26" s="6" t="s">
        <v>18</v>
      </c>
      <c r="H26" s="6" t="s">
        <v>18</v>
      </c>
      <c r="I26" s="6" t="str">
        <f t="shared" ref="I26" si="22" xml:space="preserve"> COUNTIF(D26:H26,"Có")&amp;"/"&amp;COUNTIF(D26:H26,"*")</f>
        <v>3/5</v>
      </c>
      <c r="J26" s="8">
        <v>-1</v>
      </c>
    </row>
    <row r="27" spans="1:10" ht="214.5" customHeight="1" x14ac:dyDescent="0.25">
      <c r="A27" s="6">
        <v>24</v>
      </c>
      <c r="B27" s="6" t="s">
        <v>77</v>
      </c>
      <c r="C27" s="7">
        <v>44111</v>
      </c>
      <c r="D27" s="6" t="s">
        <v>18</v>
      </c>
      <c r="E27" s="6" t="s">
        <v>17</v>
      </c>
      <c r="F27" s="6" t="s">
        <v>18</v>
      </c>
      <c r="G27" s="6" t="s">
        <v>18</v>
      </c>
      <c r="H27" s="6" t="s">
        <v>18</v>
      </c>
      <c r="I27" s="6" t="str">
        <f t="shared" ref="I27" si="23" xml:space="preserve"> COUNTIF(D27:H27,"Có")&amp;"/"&amp;COUNTIF(D27:H27,"*")</f>
        <v>4/5</v>
      </c>
      <c r="J27" s="8">
        <v>-1</v>
      </c>
    </row>
    <row r="28" spans="1:10" ht="214.5" customHeight="1" x14ac:dyDescent="0.25">
      <c r="A28" s="6">
        <v>25</v>
      </c>
      <c r="B28" s="6" t="s">
        <v>77</v>
      </c>
      <c r="C28" s="7" t="s">
        <v>85</v>
      </c>
      <c r="D28" s="6" t="s">
        <v>18</v>
      </c>
      <c r="E28" s="6" t="s">
        <v>17</v>
      </c>
      <c r="F28" s="6" t="s">
        <v>18</v>
      </c>
      <c r="G28" s="6" t="s">
        <v>18</v>
      </c>
      <c r="H28" s="6" t="s">
        <v>18</v>
      </c>
      <c r="I28" s="6" t="str">
        <f t="shared" ref="I28" si="24" xml:space="preserve"> COUNTIF(D28:H28,"Có")&amp;"/"&amp;COUNTIF(D28:H28,"*")</f>
        <v>4/5</v>
      </c>
      <c r="J28" s="8">
        <v>2</v>
      </c>
    </row>
    <row r="29" spans="1:10" ht="214.5" customHeight="1" x14ac:dyDescent="0.25">
      <c r="A29" s="6">
        <v>26</v>
      </c>
      <c r="B29" s="6" t="s">
        <v>46</v>
      </c>
      <c r="C29" s="7" t="s">
        <v>81</v>
      </c>
      <c r="D29" s="6" t="s">
        <v>18</v>
      </c>
      <c r="E29" s="6" t="s">
        <v>17</v>
      </c>
      <c r="F29" s="6" t="s">
        <v>18</v>
      </c>
      <c r="G29" s="6" t="s">
        <v>18</v>
      </c>
      <c r="H29" s="6" t="s">
        <v>18</v>
      </c>
      <c r="I29" s="6" t="str">
        <f t="shared" ref="I29" si="25" xml:space="preserve"> COUNTIF(D29:H29,"Có")&amp;"/"&amp;COUNTIF(D29:H29,"*")</f>
        <v>4/5</v>
      </c>
      <c r="J29" s="8">
        <v>2</v>
      </c>
    </row>
  </sheetData>
  <autoFilter ref="A1:L4" xr:uid="{CDA58A9D-0E00-4EB2-B70B-76D915C6C3FE}">
    <filterColumn colId="3" showButton="0"/>
    <filterColumn colId="5" showButton="0"/>
    <filterColumn colId="6" showButton="0"/>
    <sortState xmlns:xlrd2="http://schemas.microsoft.com/office/spreadsheetml/2017/richdata2" ref="A6:L6">
      <sortCondition ref="A1:A4"/>
    </sortState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87" priority="83" operator="containsText" text="Không">
      <formula>NOT(ISERROR(SEARCH("Không",D4)))</formula>
    </cfRule>
    <cfRule type="containsText" dxfId="86" priority="84" operator="containsText" text="Có">
      <formula>NOT(ISERROR(SEARCH("Có",D4)))</formula>
    </cfRule>
  </conditionalFormatting>
  <conditionalFormatting sqref="D5:H5">
    <cfRule type="containsText" dxfId="85" priority="53" operator="containsText" text="Không">
      <formula>NOT(ISERROR(SEARCH("Không",D5)))</formula>
    </cfRule>
    <cfRule type="containsText" dxfId="84" priority="54" operator="containsText" text="Có">
      <formula>NOT(ISERROR(SEARCH("Có",D5)))</formula>
    </cfRule>
  </conditionalFormatting>
  <conditionalFormatting sqref="D6:H6">
    <cfRule type="containsText" dxfId="83" priority="51" operator="containsText" text="Không">
      <formula>NOT(ISERROR(SEARCH("Không",D6)))</formula>
    </cfRule>
    <cfRule type="containsText" dxfId="82" priority="52" operator="containsText" text="Có">
      <formula>NOT(ISERROR(SEARCH("Có",D6)))</formula>
    </cfRule>
  </conditionalFormatting>
  <conditionalFormatting sqref="D7:H7">
    <cfRule type="containsText" dxfId="81" priority="49" operator="containsText" text="Không">
      <formula>NOT(ISERROR(SEARCH("Không",D7)))</formula>
    </cfRule>
    <cfRule type="containsText" dxfId="80" priority="50" operator="containsText" text="Có">
      <formula>NOT(ISERROR(SEARCH("Có",D7)))</formula>
    </cfRule>
  </conditionalFormatting>
  <conditionalFormatting sqref="D8:H8">
    <cfRule type="containsText" dxfId="79" priority="47" operator="containsText" text="Không">
      <formula>NOT(ISERROR(SEARCH("Không",D8)))</formula>
    </cfRule>
    <cfRule type="containsText" dxfId="78" priority="48" operator="containsText" text="Có">
      <formula>NOT(ISERROR(SEARCH("Có",D8)))</formula>
    </cfRule>
  </conditionalFormatting>
  <conditionalFormatting sqref="D9:H9">
    <cfRule type="containsText" dxfId="77" priority="45" operator="containsText" text="Không">
      <formula>NOT(ISERROR(SEARCH("Không",D9)))</formula>
    </cfRule>
    <cfRule type="containsText" dxfId="76" priority="46" operator="containsText" text="Có">
      <formula>NOT(ISERROR(SEARCH("Có",D9)))</formula>
    </cfRule>
  </conditionalFormatting>
  <conditionalFormatting sqref="D10:H10">
    <cfRule type="containsText" dxfId="75" priority="43" operator="containsText" text="Không">
      <formula>NOT(ISERROR(SEARCH("Không",D10)))</formula>
    </cfRule>
    <cfRule type="containsText" dxfId="74" priority="44" operator="containsText" text="Có">
      <formula>NOT(ISERROR(SEARCH("Có",D10)))</formula>
    </cfRule>
  </conditionalFormatting>
  <conditionalFormatting sqref="D11:H11">
    <cfRule type="containsText" dxfId="73" priority="41" operator="containsText" text="Không">
      <formula>NOT(ISERROR(SEARCH("Không",D11)))</formula>
    </cfRule>
    <cfRule type="containsText" dxfId="72" priority="42" operator="containsText" text="Có">
      <formula>NOT(ISERROR(SEARCH("Có",D11)))</formula>
    </cfRule>
  </conditionalFormatting>
  <conditionalFormatting sqref="D12:H12">
    <cfRule type="containsText" dxfId="71" priority="39" operator="containsText" text="Không">
      <formula>NOT(ISERROR(SEARCH("Không",D12)))</formula>
    </cfRule>
    <cfRule type="containsText" dxfId="70" priority="40" operator="containsText" text="Có">
      <formula>NOT(ISERROR(SEARCH("Có",D12)))</formula>
    </cfRule>
  </conditionalFormatting>
  <conditionalFormatting sqref="D13:H13">
    <cfRule type="containsText" dxfId="69" priority="37" operator="containsText" text="Không">
      <formula>NOT(ISERROR(SEARCH("Không",D13)))</formula>
    </cfRule>
    <cfRule type="containsText" dxfId="68" priority="38" operator="containsText" text="Có">
      <formula>NOT(ISERROR(SEARCH("Có",D13)))</formula>
    </cfRule>
  </conditionalFormatting>
  <conditionalFormatting sqref="D14:H14">
    <cfRule type="containsText" dxfId="67" priority="35" operator="containsText" text="Không">
      <formula>NOT(ISERROR(SEARCH("Không",D14)))</formula>
    </cfRule>
    <cfRule type="containsText" dxfId="66" priority="36" operator="containsText" text="Có">
      <formula>NOT(ISERROR(SEARCH("Có",D14)))</formula>
    </cfRule>
  </conditionalFormatting>
  <conditionalFormatting sqref="D15:H15">
    <cfRule type="containsText" dxfId="65" priority="33" operator="containsText" text="Không">
      <formula>NOT(ISERROR(SEARCH("Không",D15)))</formula>
    </cfRule>
    <cfRule type="containsText" dxfId="64" priority="34" operator="containsText" text="Có">
      <formula>NOT(ISERROR(SEARCH("Có",D15)))</formula>
    </cfRule>
  </conditionalFormatting>
  <conditionalFormatting sqref="D16:H16">
    <cfRule type="containsText" dxfId="63" priority="31" operator="containsText" text="Không">
      <formula>NOT(ISERROR(SEARCH("Không",D16)))</formula>
    </cfRule>
    <cfRule type="containsText" dxfId="62" priority="32" operator="containsText" text="Có">
      <formula>NOT(ISERROR(SEARCH("Có",D16)))</formula>
    </cfRule>
  </conditionalFormatting>
  <conditionalFormatting sqref="D17:H17">
    <cfRule type="containsText" dxfId="61" priority="27" operator="containsText" text="Không">
      <formula>NOT(ISERROR(SEARCH("Không",D17)))</formula>
    </cfRule>
    <cfRule type="containsText" dxfId="60" priority="28" operator="containsText" text="Có">
      <formula>NOT(ISERROR(SEARCH("Có",D17)))</formula>
    </cfRule>
  </conditionalFormatting>
  <conditionalFormatting sqref="D18:H18">
    <cfRule type="containsText" dxfId="59" priority="25" operator="containsText" text="Không">
      <formula>NOT(ISERROR(SEARCH("Không",D18)))</formula>
    </cfRule>
    <cfRule type="containsText" dxfId="58" priority="26" operator="containsText" text="Có">
      <formula>NOT(ISERROR(SEARCH("Có",D18)))</formula>
    </cfRule>
  </conditionalFormatting>
  <conditionalFormatting sqref="D19:H19">
    <cfRule type="containsText" dxfId="57" priority="23" operator="containsText" text="Không">
      <formula>NOT(ISERROR(SEARCH("Không",D19)))</formula>
    </cfRule>
    <cfRule type="containsText" dxfId="56" priority="24" operator="containsText" text="Có">
      <formula>NOT(ISERROR(SEARCH("Có",D19)))</formula>
    </cfRule>
  </conditionalFormatting>
  <conditionalFormatting sqref="D20:H20">
    <cfRule type="containsText" dxfId="55" priority="21" operator="containsText" text="Không">
      <formula>NOT(ISERROR(SEARCH("Không",D20)))</formula>
    </cfRule>
    <cfRule type="containsText" dxfId="54" priority="22" operator="containsText" text="Có">
      <formula>NOT(ISERROR(SEARCH("Có",D20)))</formula>
    </cfRule>
  </conditionalFormatting>
  <conditionalFormatting sqref="D21:H21">
    <cfRule type="containsText" dxfId="53" priority="19" operator="containsText" text="Không">
      <formula>NOT(ISERROR(SEARCH("Không",D21)))</formula>
    </cfRule>
    <cfRule type="containsText" dxfId="52" priority="20" operator="containsText" text="Có">
      <formula>NOT(ISERROR(SEARCH("Có",D21)))</formula>
    </cfRule>
  </conditionalFormatting>
  <conditionalFormatting sqref="D22:H22">
    <cfRule type="containsText" dxfId="51" priority="17" operator="containsText" text="Không">
      <formula>NOT(ISERROR(SEARCH("Không",D22)))</formula>
    </cfRule>
    <cfRule type="containsText" dxfId="50" priority="18" operator="containsText" text="Có">
      <formula>NOT(ISERROR(SEARCH("Có",D22)))</formula>
    </cfRule>
  </conditionalFormatting>
  <conditionalFormatting sqref="D23:H23">
    <cfRule type="containsText" dxfId="49" priority="15" operator="containsText" text="Không">
      <formula>NOT(ISERROR(SEARCH("Không",D23)))</formula>
    </cfRule>
    <cfRule type="containsText" dxfId="48" priority="16" operator="containsText" text="Có">
      <formula>NOT(ISERROR(SEARCH("Có",D23)))</formula>
    </cfRule>
  </conditionalFormatting>
  <conditionalFormatting sqref="D24:H24">
    <cfRule type="containsText" dxfId="47" priority="13" operator="containsText" text="Không">
      <formula>NOT(ISERROR(SEARCH("Không",D24)))</formula>
    </cfRule>
    <cfRule type="containsText" dxfId="46" priority="14" operator="containsText" text="Có">
      <formula>NOT(ISERROR(SEARCH("Có",D24)))</formula>
    </cfRule>
  </conditionalFormatting>
  <conditionalFormatting sqref="D25:H25">
    <cfRule type="containsText" dxfId="45" priority="11" operator="containsText" text="Không">
      <formula>NOT(ISERROR(SEARCH("Không",D25)))</formula>
    </cfRule>
    <cfRule type="containsText" dxfId="44" priority="12" operator="containsText" text="Có">
      <formula>NOT(ISERROR(SEARCH("Có",D25)))</formula>
    </cfRule>
  </conditionalFormatting>
  <conditionalFormatting sqref="D26:H26">
    <cfRule type="containsText" dxfId="43" priority="9" operator="containsText" text="Không">
      <formula>NOT(ISERROR(SEARCH("Không",D26)))</formula>
    </cfRule>
    <cfRule type="containsText" dxfId="42" priority="10" operator="containsText" text="Có">
      <formula>NOT(ISERROR(SEARCH("Có",D26)))</formula>
    </cfRule>
  </conditionalFormatting>
  <conditionalFormatting sqref="D27:H27">
    <cfRule type="containsText" dxfId="41" priority="7" operator="containsText" text="Không">
      <formula>NOT(ISERROR(SEARCH("Không",D27)))</formula>
    </cfRule>
    <cfRule type="containsText" dxfId="40" priority="8" operator="containsText" text="Có">
      <formula>NOT(ISERROR(SEARCH("Có",D27)))</formula>
    </cfRule>
  </conditionalFormatting>
  <conditionalFormatting sqref="D28:H28">
    <cfRule type="containsText" dxfId="39" priority="3" operator="containsText" text="Không">
      <formula>NOT(ISERROR(SEARCH("Không",D28)))</formula>
    </cfRule>
    <cfRule type="containsText" dxfId="38" priority="4" operator="containsText" text="Có">
      <formula>NOT(ISERROR(SEARCH("Có",D28)))</formula>
    </cfRule>
  </conditionalFormatting>
  <conditionalFormatting sqref="D29:H29">
    <cfRule type="containsText" dxfId="37" priority="1" operator="containsText" text="Không">
      <formula>NOT(ISERROR(SEARCH("Không",D29)))</formula>
    </cfRule>
    <cfRule type="containsText" dxfId="36" priority="2" operator="containsText" text="Có">
      <formula>NOT(ISERROR(SEARCH("Có",D29)))</formula>
    </cfRule>
  </conditionalFormatting>
  <dataValidations count="1">
    <dataValidation type="list" operator="equal" allowBlank="1" showInputMessage="1" showErrorMessage="1" sqref="D4:H29" xr:uid="{A7D1D101-7130-49EB-A260-12AB6EA3EA20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D982-E942-4139-B439-086929339791}">
  <dimension ref="A1:L8"/>
  <sheetViews>
    <sheetView workbookViewId="0">
      <pane ySplit="3" topLeftCell="A8" activePane="bottomLeft" state="frozen"/>
      <selection pane="bottomLeft" activeCell="J8" sqref="J8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8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COUNT(A4:A99931)</f>
        <v>5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SUM(J4:J99898)</f>
        <v>10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>
        <v>43898</v>
      </c>
      <c r="D4" s="6" t="s">
        <v>18</v>
      </c>
      <c r="E4" s="6" t="s">
        <v>17</v>
      </c>
      <c r="F4" s="6" t="s">
        <v>17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3/5</v>
      </c>
      <c r="J4" s="8">
        <v>2</v>
      </c>
    </row>
    <row r="5" spans="1:12" ht="214.5" customHeight="1" x14ac:dyDescent="0.25">
      <c r="A5" s="6">
        <v>2</v>
      </c>
      <c r="B5" s="6" t="s">
        <v>27</v>
      </c>
      <c r="C5" s="7" t="s">
        <v>89</v>
      </c>
      <c r="D5" s="6" t="s">
        <v>18</v>
      </c>
      <c r="E5" s="6" t="s">
        <v>17</v>
      </c>
      <c r="F5" s="6" t="s">
        <v>18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4/5</v>
      </c>
      <c r="J5" s="8">
        <v>2</v>
      </c>
    </row>
    <row r="6" spans="1:12" ht="214.5" customHeight="1" x14ac:dyDescent="0.25">
      <c r="A6" s="6">
        <v>3</v>
      </c>
      <c r="B6" s="6" t="s">
        <v>28</v>
      </c>
      <c r="C6" s="7">
        <v>43959</v>
      </c>
      <c r="D6" s="6" t="s">
        <v>18</v>
      </c>
      <c r="E6" s="6" t="s">
        <v>17</v>
      </c>
      <c r="F6" s="6" t="s">
        <v>17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3/5</v>
      </c>
      <c r="J6" s="8">
        <v>2</v>
      </c>
    </row>
    <row r="7" spans="1:12" ht="214.5" customHeight="1" x14ac:dyDescent="0.25">
      <c r="A7" s="6">
        <v>4</v>
      </c>
      <c r="B7" s="6" t="s">
        <v>28</v>
      </c>
      <c r="C7" s="7">
        <v>43959</v>
      </c>
      <c r="D7" s="6" t="s">
        <v>18</v>
      </c>
      <c r="E7" s="6" t="s">
        <v>17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4/5</v>
      </c>
      <c r="J7" s="8">
        <v>2</v>
      </c>
    </row>
    <row r="8" spans="1:12" ht="214.5" customHeight="1" x14ac:dyDescent="0.25">
      <c r="A8" s="6">
        <v>5</v>
      </c>
      <c r="B8" s="6" t="s">
        <v>77</v>
      </c>
      <c r="C8" s="7" t="s">
        <v>90</v>
      </c>
      <c r="D8" s="6" t="s">
        <v>18</v>
      </c>
      <c r="E8" s="6" t="s">
        <v>17</v>
      </c>
      <c r="F8" s="6" t="s">
        <v>17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3/5</v>
      </c>
      <c r="J8" s="8">
        <v>2</v>
      </c>
    </row>
  </sheetData>
  <autoFilter ref="A1:L3" xr:uid="{CDA58A9D-0E00-4EB2-B70B-76D915C6C3FE}">
    <filterColumn colId="3" showButton="0"/>
    <filterColumn colId="5" showButton="0"/>
    <filterColumn colId="6" showButton="0"/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35" priority="9" operator="containsText" text="Không">
      <formula>NOT(ISERROR(SEARCH("Không",D4)))</formula>
    </cfRule>
    <cfRule type="containsText" dxfId="34" priority="10" operator="containsText" text="Có">
      <formula>NOT(ISERROR(SEARCH("Có",D4)))</formula>
    </cfRule>
  </conditionalFormatting>
  <conditionalFormatting sqref="D5:H5">
    <cfRule type="containsText" dxfId="33" priority="7" operator="containsText" text="Không">
      <formula>NOT(ISERROR(SEARCH("Không",D5)))</formula>
    </cfRule>
    <cfRule type="containsText" dxfId="32" priority="8" operator="containsText" text="Có">
      <formula>NOT(ISERROR(SEARCH("Có",D5)))</formula>
    </cfRule>
  </conditionalFormatting>
  <conditionalFormatting sqref="D6:H6">
    <cfRule type="containsText" dxfId="31" priority="5" operator="containsText" text="Không">
      <formula>NOT(ISERROR(SEARCH("Không",D6)))</formula>
    </cfRule>
    <cfRule type="containsText" dxfId="30" priority="6" operator="containsText" text="Có">
      <formula>NOT(ISERROR(SEARCH("Có",D6)))</formula>
    </cfRule>
  </conditionalFormatting>
  <conditionalFormatting sqref="D7:H7">
    <cfRule type="containsText" dxfId="29" priority="3" operator="containsText" text="Không">
      <formula>NOT(ISERROR(SEARCH("Không",D7)))</formula>
    </cfRule>
    <cfRule type="containsText" dxfId="28" priority="4" operator="containsText" text="Có">
      <formula>NOT(ISERROR(SEARCH("Có",D7)))</formula>
    </cfRule>
  </conditionalFormatting>
  <conditionalFormatting sqref="D8:H8">
    <cfRule type="containsText" dxfId="27" priority="1" operator="containsText" text="Không">
      <formula>NOT(ISERROR(SEARCH("Không",D8)))</formula>
    </cfRule>
    <cfRule type="containsText" dxfId="26" priority="2" operator="containsText" text="Có">
      <formula>NOT(ISERROR(SEARCH("Có",D8)))</formula>
    </cfRule>
  </conditionalFormatting>
  <dataValidations count="1">
    <dataValidation type="list" operator="equal" allowBlank="1" showInputMessage="1" showErrorMessage="1" sqref="D4:H8" xr:uid="{A92FCCCF-CF35-47F3-80C3-3BB170CBDA11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DFD9-74C9-413F-BE05-FB321CCAAD26}">
  <dimension ref="A1:L8"/>
  <sheetViews>
    <sheetView workbookViewId="0">
      <pane ySplit="3" topLeftCell="A8" activePane="bottomLeft" state="frozen"/>
      <selection pane="bottomLeft" activeCell="H41" sqref="H41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8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COUNT(A4:A99927)</f>
        <v>5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SUM(J4:J99894)</f>
        <v>9</v>
      </c>
      <c r="K3" s="22"/>
      <c r="L3" s="22"/>
    </row>
    <row r="4" spans="1:12" ht="214.5" customHeight="1" x14ac:dyDescent="0.25">
      <c r="A4" s="6">
        <v>1</v>
      </c>
      <c r="B4" s="6" t="s">
        <v>27</v>
      </c>
      <c r="C4" s="7">
        <v>44113</v>
      </c>
      <c r="D4" s="6" t="s">
        <v>18</v>
      </c>
      <c r="E4" s="6" t="s">
        <v>17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4/5</v>
      </c>
      <c r="J4" s="8">
        <v>2</v>
      </c>
    </row>
    <row r="5" spans="1:12" ht="214.5" customHeight="1" x14ac:dyDescent="0.25">
      <c r="A5" s="6">
        <v>2</v>
      </c>
      <c r="B5" s="6" t="s">
        <v>27</v>
      </c>
      <c r="C5" s="7" t="s">
        <v>91</v>
      </c>
      <c r="D5" s="6" t="s">
        <v>18</v>
      </c>
      <c r="E5" s="6" t="s">
        <v>17</v>
      </c>
      <c r="F5" s="6" t="s">
        <v>18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4/5</v>
      </c>
      <c r="J5" s="8">
        <v>2</v>
      </c>
    </row>
    <row r="6" spans="1:12" ht="214.5" customHeight="1" x14ac:dyDescent="0.25">
      <c r="A6" s="6">
        <v>3</v>
      </c>
      <c r="B6" s="6" t="s">
        <v>59</v>
      </c>
      <c r="C6" s="7">
        <v>43870</v>
      </c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5/5</v>
      </c>
      <c r="J6" s="8">
        <v>2</v>
      </c>
    </row>
    <row r="7" spans="1:12" ht="214.5" customHeight="1" x14ac:dyDescent="0.25">
      <c r="A7" s="6">
        <v>4</v>
      </c>
      <c r="B7" s="6" t="s">
        <v>59</v>
      </c>
      <c r="C7" s="7">
        <v>43839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5/5</v>
      </c>
      <c r="J7" s="8">
        <v>2</v>
      </c>
    </row>
    <row r="8" spans="1:12" ht="214.5" customHeight="1" x14ac:dyDescent="0.25">
      <c r="A8" s="6">
        <v>5</v>
      </c>
      <c r="B8" s="6" t="s">
        <v>46</v>
      </c>
      <c r="C8" s="7" t="s">
        <v>92</v>
      </c>
      <c r="D8" s="6" t="s">
        <v>18</v>
      </c>
      <c r="E8" s="6" t="s">
        <v>17</v>
      </c>
      <c r="F8" s="6" t="s">
        <v>18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4/5</v>
      </c>
      <c r="J8" s="8">
        <v>1</v>
      </c>
    </row>
  </sheetData>
  <autoFilter ref="A1:L3" xr:uid="{CDA58A9D-0E00-4EB2-B70B-76D915C6C3FE}">
    <filterColumn colId="3" showButton="0"/>
    <filterColumn colId="5" showButton="0"/>
    <filterColumn colId="6" showButton="0"/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25" priority="17" operator="containsText" text="Không">
      <formula>NOT(ISERROR(SEARCH("Không",D4)))</formula>
    </cfRule>
    <cfRule type="containsText" dxfId="24" priority="18" operator="containsText" text="Có">
      <formula>NOT(ISERROR(SEARCH("Có",D4)))</formula>
    </cfRule>
  </conditionalFormatting>
  <conditionalFormatting sqref="D5:H5">
    <cfRule type="containsText" dxfId="23" priority="7" operator="containsText" text="Không">
      <formula>NOT(ISERROR(SEARCH("Không",D5)))</formula>
    </cfRule>
    <cfRule type="containsText" dxfId="22" priority="8" operator="containsText" text="Có">
      <formula>NOT(ISERROR(SEARCH("Có",D5)))</formula>
    </cfRule>
  </conditionalFormatting>
  <conditionalFormatting sqref="D6:H6">
    <cfRule type="containsText" dxfId="21" priority="5" operator="containsText" text="Không">
      <formula>NOT(ISERROR(SEARCH("Không",D6)))</formula>
    </cfRule>
    <cfRule type="containsText" dxfId="20" priority="6" operator="containsText" text="Có">
      <formula>NOT(ISERROR(SEARCH("Có",D6)))</formula>
    </cfRule>
  </conditionalFormatting>
  <conditionalFormatting sqref="D7:H7">
    <cfRule type="containsText" dxfId="19" priority="3" operator="containsText" text="Không">
      <formula>NOT(ISERROR(SEARCH("Không",D7)))</formula>
    </cfRule>
    <cfRule type="containsText" dxfId="18" priority="4" operator="containsText" text="Có">
      <formula>NOT(ISERROR(SEARCH("Có",D7)))</formula>
    </cfRule>
  </conditionalFormatting>
  <conditionalFormatting sqref="D8:H8">
    <cfRule type="containsText" dxfId="17" priority="1" operator="containsText" text="Không">
      <formula>NOT(ISERROR(SEARCH("Không",D8)))</formula>
    </cfRule>
    <cfRule type="containsText" dxfId="16" priority="2" operator="containsText" text="Có">
      <formula>NOT(ISERROR(SEARCH("Có",D8)))</formula>
    </cfRule>
  </conditionalFormatting>
  <dataValidations count="1">
    <dataValidation type="list" operator="equal" allowBlank="1" showInputMessage="1" showErrorMessage="1" sqref="D4:H8" xr:uid="{00C39F8C-FD21-4CBA-A520-8E64C92670E5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354C-2A6F-47D1-8309-1B54E7DA2A90}">
  <dimension ref="A1:L11"/>
  <sheetViews>
    <sheetView workbookViewId="0">
      <pane ySplit="3" topLeftCell="A10" activePane="bottomLeft" state="frozen"/>
      <selection pane="bottomLeft" activeCell="J11" sqref="J11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0.7109375" bestFit="1" customWidth="1"/>
    <col min="4" max="4" width="7.5703125" bestFit="1" customWidth="1"/>
    <col min="5" max="5" width="11.5703125" bestFit="1" customWidth="1"/>
    <col min="6" max="8" width="15.140625" customWidth="1"/>
    <col min="9" max="9" width="17.5703125" bestFit="1" customWidth="1"/>
    <col min="10" max="10" width="15.85546875" bestFit="1" customWidth="1"/>
    <col min="11" max="11" width="74.85546875" customWidth="1"/>
    <col min="12" max="12" width="60.42578125" customWidth="1"/>
  </cols>
  <sheetData>
    <row r="1" spans="1:12" x14ac:dyDescent="0.25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4" t="s">
        <v>4</v>
      </c>
      <c r="G1" s="24"/>
      <c r="H1" s="24"/>
      <c r="I1" s="25" t="s">
        <v>5</v>
      </c>
      <c r="J1" s="18" t="s">
        <v>42</v>
      </c>
      <c r="K1" s="22" t="s">
        <v>6</v>
      </c>
      <c r="L1" s="22" t="s">
        <v>7</v>
      </c>
    </row>
    <row r="2" spans="1:12" ht="30" x14ac:dyDescent="0.25">
      <c r="A2" s="22"/>
      <c r="B2" s="22"/>
      <c r="C2" s="22"/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25"/>
      <c r="J2" s="14">
        <f>COUNT(A4:A99923)</f>
        <v>8</v>
      </c>
      <c r="K2" s="22"/>
      <c r="L2" s="22"/>
    </row>
    <row r="3" spans="1:12" ht="60" x14ac:dyDescent="0.25">
      <c r="A3" s="22"/>
      <c r="B3" s="22"/>
      <c r="C3" s="22"/>
      <c r="D3" s="4" t="s">
        <v>13</v>
      </c>
      <c r="E3" s="4" t="s">
        <v>14</v>
      </c>
      <c r="F3" s="5" t="s">
        <v>15</v>
      </c>
      <c r="G3" s="5" t="s">
        <v>40</v>
      </c>
      <c r="H3" s="5" t="s">
        <v>16</v>
      </c>
      <c r="I3" s="25"/>
      <c r="J3" s="13">
        <f>SUM(J4:J99890)</f>
        <v>8.1</v>
      </c>
      <c r="K3" s="22"/>
      <c r="L3" s="22"/>
    </row>
    <row r="4" spans="1:12" ht="214.5" customHeight="1" x14ac:dyDescent="0.25">
      <c r="A4" s="6">
        <v>1</v>
      </c>
      <c r="B4" s="6" t="s">
        <v>28</v>
      </c>
      <c r="C4" s="7">
        <v>43840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tr">
        <f t="shared" ref="I4" si="0" xml:space="preserve"> COUNTIF(D4:H4,"Có")&amp;"/"&amp;COUNTIF(D4:H4,"*")</f>
        <v>5/5</v>
      </c>
      <c r="J4" s="8">
        <v>-1</v>
      </c>
    </row>
    <row r="5" spans="1:12" ht="214.5" customHeight="1" x14ac:dyDescent="0.25">
      <c r="A5" s="6">
        <v>2</v>
      </c>
      <c r="B5" s="6" t="s">
        <v>28</v>
      </c>
      <c r="C5" s="7">
        <v>44084</v>
      </c>
      <c r="D5" s="6" t="s">
        <v>18</v>
      </c>
      <c r="E5" s="6" t="s">
        <v>17</v>
      </c>
      <c r="F5" s="6" t="s">
        <v>17</v>
      </c>
      <c r="G5" s="6" t="s">
        <v>18</v>
      </c>
      <c r="H5" s="6" t="s">
        <v>18</v>
      </c>
      <c r="I5" s="6" t="str">
        <f t="shared" ref="I5" si="1" xml:space="preserve"> COUNTIF(D5:H5,"Có")&amp;"/"&amp;COUNTIF(D5:H5,"*")</f>
        <v>3/5</v>
      </c>
      <c r="J5" s="8">
        <v>2</v>
      </c>
    </row>
    <row r="6" spans="1:12" ht="214.5" customHeight="1" x14ac:dyDescent="0.25">
      <c r="A6" s="6">
        <v>3</v>
      </c>
      <c r="B6" s="6" t="s">
        <v>80</v>
      </c>
      <c r="C6" s="7" t="s">
        <v>93</v>
      </c>
      <c r="D6" s="6" t="s">
        <v>18</v>
      </c>
      <c r="E6" s="6" t="s">
        <v>17</v>
      </c>
      <c r="F6" s="6" t="s">
        <v>18</v>
      </c>
      <c r="G6" s="6" t="s">
        <v>18</v>
      </c>
      <c r="H6" s="6" t="s">
        <v>18</v>
      </c>
      <c r="I6" s="6" t="str">
        <f t="shared" ref="I6" si="2" xml:space="preserve"> COUNTIF(D6:H6,"Có")&amp;"/"&amp;COUNTIF(D6:H6,"*")</f>
        <v>4/5</v>
      </c>
      <c r="J6" s="8">
        <v>2</v>
      </c>
    </row>
    <row r="7" spans="1:12" ht="214.5" customHeight="1" x14ac:dyDescent="0.25">
      <c r="A7" s="6">
        <v>4</v>
      </c>
      <c r="B7" s="6" t="s">
        <v>45</v>
      </c>
      <c r="C7" s="7">
        <v>43840</v>
      </c>
      <c r="D7" s="6" t="s">
        <v>18</v>
      </c>
      <c r="E7" s="6" t="s">
        <v>18</v>
      </c>
      <c r="F7" s="6" t="s">
        <v>18</v>
      </c>
      <c r="G7" s="6" t="s">
        <v>18</v>
      </c>
      <c r="H7" s="6" t="s">
        <v>18</v>
      </c>
      <c r="I7" s="6" t="str">
        <f t="shared" ref="I7" si="3" xml:space="preserve"> COUNTIF(D7:H7,"Có")&amp;"/"&amp;COUNTIF(D7:H7,"*")</f>
        <v>5/5</v>
      </c>
      <c r="J7" s="8">
        <v>-1</v>
      </c>
    </row>
    <row r="8" spans="1:12" ht="214.5" customHeight="1" x14ac:dyDescent="0.25">
      <c r="A8" s="6">
        <v>5</v>
      </c>
      <c r="B8" s="6" t="s">
        <v>45</v>
      </c>
      <c r="C8" s="7" t="s">
        <v>94</v>
      </c>
      <c r="D8" s="6" t="s">
        <v>18</v>
      </c>
      <c r="E8" s="6" t="s">
        <v>17</v>
      </c>
      <c r="F8" s="6" t="s">
        <v>18</v>
      </c>
      <c r="G8" s="6" t="s">
        <v>18</v>
      </c>
      <c r="H8" s="6" t="s">
        <v>18</v>
      </c>
      <c r="I8" s="6" t="str">
        <f t="shared" ref="I8" si="4" xml:space="preserve"> COUNTIF(D8:H8,"Có")&amp;"/"&amp;COUNTIF(D8:H8,"*")</f>
        <v>4/5</v>
      </c>
      <c r="J8" s="8">
        <v>2</v>
      </c>
    </row>
    <row r="9" spans="1:12" ht="214.5" customHeight="1" x14ac:dyDescent="0.25">
      <c r="A9" s="6">
        <v>6</v>
      </c>
      <c r="B9" s="6" t="s">
        <v>87</v>
      </c>
      <c r="C9" s="7" t="s">
        <v>95</v>
      </c>
      <c r="D9" s="6" t="s">
        <v>18</v>
      </c>
      <c r="E9" s="6" t="s">
        <v>17</v>
      </c>
      <c r="F9" s="6" t="s">
        <v>17</v>
      </c>
      <c r="G9" s="6" t="s">
        <v>18</v>
      </c>
      <c r="H9" s="6" t="s">
        <v>18</v>
      </c>
      <c r="I9" s="6" t="str">
        <f t="shared" ref="I9" si="5" xml:space="preserve"> COUNTIF(D9:H9,"Có")&amp;"/"&amp;COUNTIF(D9:H9,"*")</f>
        <v>3/5</v>
      </c>
      <c r="J9" s="8">
        <v>2</v>
      </c>
    </row>
    <row r="10" spans="1:12" ht="214.5" customHeight="1" x14ac:dyDescent="0.25">
      <c r="A10" s="6">
        <v>7</v>
      </c>
      <c r="B10" s="6" t="s">
        <v>46</v>
      </c>
      <c r="C10" s="7" t="s">
        <v>96</v>
      </c>
      <c r="D10" s="6" t="s">
        <v>18</v>
      </c>
      <c r="E10" s="6" t="s">
        <v>17</v>
      </c>
      <c r="F10" s="6" t="s">
        <v>18</v>
      </c>
      <c r="G10" s="6" t="s">
        <v>18</v>
      </c>
      <c r="H10" s="6" t="s">
        <v>18</v>
      </c>
      <c r="I10" s="6" t="str">
        <f t="shared" ref="I10" si="6" xml:space="preserve"> COUNTIF(D10:H10,"Có")&amp;"/"&amp;COUNTIF(D10:H10,"*")</f>
        <v>4/5</v>
      </c>
      <c r="J10" s="8">
        <v>0.1</v>
      </c>
    </row>
    <row r="11" spans="1:12" ht="214.5" customHeight="1" x14ac:dyDescent="0.25">
      <c r="A11" s="6">
        <v>8</v>
      </c>
      <c r="B11" s="6" t="s">
        <v>46</v>
      </c>
      <c r="C11" s="7" t="s">
        <v>97</v>
      </c>
      <c r="D11" s="6" t="s">
        <v>18</v>
      </c>
      <c r="E11" s="6" t="s">
        <v>17</v>
      </c>
      <c r="F11" s="6" t="s">
        <v>17</v>
      </c>
      <c r="G11" s="6" t="s">
        <v>18</v>
      </c>
      <c r="H11" s="6" t="s">
        <v>18</v>
      </c>
      <c r="I11" s="6" t="str">
        <f t="shared" ref="I11" si="7" xml:space="preserve"> COUNTIF(D11:H11,"Có")&amp;"/"&amp;COUNTIF(D11:H11,"*")</f>
        <v>3/5</v>
      </c>
      <c r="J11" s="8">
        <v>2</v>
      </c>
    </row>
  </sheetData>
  <autoFilter ref="A1:L3" xr:uid="{CDA58A9D-0E00-4EB2-B70B-76D915C6C3FE}">
    <filterColumn colId="3" showButton="0"/>
    <filterColumn colId="5" showButton="0"/>
    <filterColumn colId="6" showButton="0"/>
  </autoFilter>
  <mergeCells count="8">
    <mergeCell ref="K1:K3"/>
    <mergeCell ref="L1:L3"/>
    <mergeCell ref="A1:A3"/>
    <mergeCell ref="B1:B3"/>
    <mergeCell ref="C1:C3"/>
    <mergeCell ref="D1:E1"/>
    <mergeCell ref="F1:H1"/>
    <mergeCell ref="I1:I3"/>
  </mergeCells>
  <conditionalFormatting sqref="D4:H4">
    <cfRule type="containsText" dxfId="15" priority="23" operator="containsText" text="Không">
      <formula>NOT(ISERROR(SEARCH("Không",D4)))</formula>
    </cfRule>
    <cfRule type="containsText" dxfId="14" priority="24" operator="containsText" text="Có">
      <formula>NOT(ISERROR(SEARCH("Có",D4)))</formula>
    </cfRule>
  </conditionalFormatting>
  <conditionalFormatting sqref="D8:H8">
    <cfRule type="containsText" dxfId="13" priority="7" operator="containsText" text="Không">
      <formula>NOT(ISERROR(SEARCH("Không",D8)))</formula>
    </cfRule>
    <cfRule type="containsText" dxfId="12" priority="8" operator="containsText" text="Có">
      <formula>NOT(ISERROR(SEARCH("Có",D8)))</formula>
    </cfRule>
  </conditionalFormatting>
  <conditionalFormatting sqref="D9:H9">
    <cfRule type="containsText" dxfId="11" priority="5" operator="containsText" text="Không">
      <formula>NOT(ISERROR(SEARCH("Không",D9)))</formula>
    </cfRule>
    <cfRule type="containsText" dxfId="10" priority="6" operator="containsText" text="Có">
      <formula>NOT(ISERROR(SEARCH("Có",D9)))</formula>
    </cfRule>
  </conditionalFormatting>
  <conditionalFormatting sqref="D10:H10">
    <cfRule type="containsText" dxfId="9" priority="3" operator="containsText" text="Không">
      <formula>NOT(ISERROR(SEARCH("Không",D10)))</formula>
    </cfRule>
    <cfRule type="containsText" dxfId="8" priority="4" operator="containsText" text="Có">
      <formula>NOT(ISERROR(SEARCH("Có",D10)))</formula>
    </cfRule>
  </conditionalFormatting>
  <conditionalFormatting sqref="D11:H11">
    <cfRule type="containsText" dxfId="7" priority="1" operator="containsText" text="Không">
      <formula>NOT(ISERROR(SEARCH("Không",D11)))</formula>
    </cfRule>
    <cfRule type="containsText" dxfId="6" priority="2" operator="containsText" text="Có">
      <formula>NOT(ISERROR(SEARCH("Có",D11)))</formula>
    </cfRule>
  </conditionalFormatting>
  <conditionalFormatting sqref="D5:H5">
    <cfRule type="containsText" dxfId="5" priority="13" operator="containsText" text="Không">
      <formula>NOT(ISERROR(SEARCH("Không",D5)))</formula>
    </cfRule>
    <cfRule type="containsText" dxfId="4" priority="14" operator="containsText" text="Có">
      <formula>NOT(ISERROR(SEARCH("Có",D5)))</formula>
    </cfRule>
  </conditionalFormatting>
  <conditionalFormatting sqref="D6:H6">
    <cfRule type="containsText" dxfId="3" priority="11" operator="containsText" text="Không">
      <formula>NOT(ISERROR(SEARCH("Không",D6)))</formula>
    </cfRule>
    <cfRule type="containsText" dxfId="2" priority="12" operator="containsText" text="Có">
      <formula>NOT(ISERROR(SEARCH("Có",D6)))</formula>
    </cfRule>
  </conditionalFormatting>
  <conditionalFormatting sqref="D7:H7">
    <cfRule type="containsText" dxfId="1" priority="9" operator="containsText" text="Không">
      <formula>NOT(ISERROR(SEARCH("Không",D7)))</formula>
    </cfRule>
    <cfRule type="containsText" dxfId="0" priority="10" operator="containsText" text="Có">
      <formula>NOT(ISERROR(SEARCH("Có",D7)))</formula>
    </cfRule>
  </conditionalFormatting>
  <dataValidations count="1">
    <dataValidation type="list" operator="equal" allowBlank="1" showInputMessage="1" showErrorMessage="1" sqref="D4:H11" xr:uid="{5C8ACD24-6212-47C7-BB1B-56C11C9CB1AD}">
      <formula1>"Có, Không"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Chiến thuật</vt:lpstr>
      <vt:lpstr>3-2020</vt:lpstr>
      <vt:lpstr>4-2020</vt:lpstr>
      <vt:lpstr>5-2020</vt:lpstr>
      <vt:lpstr>6-2020</vt:lpstr>
      <vt:lpstr>7-2020</vt:lpstr>
      <vt:lpstr>8-2020</vt:lpstr>
      <vt:lpstr>9-2020</vt:lpstr>
      <vt:lpstr>10-2020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 Quang</dc:creator>
  <cp:lastModifiedBy>Hoàng Minh Quang</cp:lastModifiedBy>
  <dcterms:created xsi:type="dcterms:W3CDTF">2021-09-06T14:02:51Z</dcterms:created>
  <dcterms:modified xsi:type="dcterms:W3CDTF">2021-09-18T15:08:24Z</dcterms:modified>
</cp:coreProperties>
</file>