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1_{7606652F-DF33-7546-BB10-B6325A236982}" xr6:coauthVersionLast="47" xr6:coauthVersionMax="47" xr10:uidLastSave="{00000000-0000-0000-0000-000000000000}"/>
  <bookViews>
    <workbookView xWindow="0" yWindow="500" windowWidth="3840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H7" i="11"/>
  <c r="E17" i="11" l="1"/>
  <c r="F17" i="11" s="1"/>
  <c r="E14" i="11"/>
  <c r="E15" i="11"/>
  <c r="F15" i="11" s="1"/>
  <c r="E12" i="11"/>
  <c r="F12" i="11" s="1"/>
  <c r="E11" i="11"/>
  <c r="F11" i="11" s="1"/>
  <c r="F9" i="11"/>
  <c r="E10" i="11"/>
  <c r="F10" i="11" s="1"/>
  <c r="F14" i="11" l="1"/>
  <c r="E18" i="11"/>
  <c r="F18" i="11" s="1"/>
  <c r="E19" i="11" s="1"/>
  <c r="F19" i="11" s="1"/>
  <c r="E20" i="11" s="1"/>
  <c r="F20" i="11" s="1"/>
  <c r="E21" i="11" s="1"/>
  <c r="F21" i="11" s="1"/>
  <c r="E22" i="11" s="1"/>
  <c r="F22" i="11" s="1"/>
  <c r="E23" i="11" s="1"/>
  <c r="F23" i="11" s="1"/>
  <c r="E24" i="11" s="1"/>
  <c r="E28" i="11" s="1"/>
  <c r="I5" i="11"/>
  <c r="H40" i="11"/>
  <c r="H39" i="11"/>
  <c r="H38" i="11"/>
  <c r="H37" i="11"/>
  <c r="H35" i="11"/>
  <c r="H34" i="11"/>
  <c r="H32" i="11"/>
  <c r="H26" i="11"/>
  <c r="H16" i="11"/>
  <c r="H8" i="11"/>
  <c r="F24" i="11" l="1"/>
  <c r="E25" i="11" s="1"/>
  <c r="F25" i="11" s="1"/>
  <c r="E27" i="11"/>
  <c r="F27" i="11" s="1"/>
  <c r="E29" i="11" s="1"/>
  <c r="F29" i="11" s="1"/>
  <c r="E30" i="11" s="1"/>
  <c r="F30" i="11" s="1"/>
  <c r="E31" i="11" s="1"/>
  <c r="F31" i="11" s="1"/>
  <c r="H10" i="11"/>
  <c r="I6" i="11"/>
  <c r="H27" i="11" l="1"/>
  <c r="F28" i="11"/>
  <c r="H28" i="11" s="1"/>
  <c r="H31" i="11"/>
  <c r="H33" i="11"/>
  <c r="H11" i="11"/>
  <c r="H29" i="11"/>
  <c r="H17" i="11"/>
  <c r="H15" i="11"/>
  <c r="J5" i="11"/>
  <c r="K5" i="11" s="1"/>
  <c r="L5" i="11" s="1"/>
  <c r="M5" i="11" s="1"/>
  <c r="N5" i="11" s="1"/>
  <c r="O5" i="11" s="1"/>
  <c r="P5" i="11" s="1"/>
  <c r="I4" i="11"/>
  <c r="H30" i="11" l="1"/>
  <c r="H18" i="11"/>
  <c r="H12" i="11"/>
  <c r="H14" i="11"/>
  <c r="P4" i="11"/>
  <c r="Q5" i="11"/>
  <c r="R5" i="11" s="1"/>
  <c r="S5" i="11" s="1"/>
  <c r="T5" i="11" s="1"/>
  <c r="U5" i="11" s="1"/>
  <c r="V5" i="11" s="1"/>
  <c r="W5" i="11" s="1"/>
  <c r="J6" i="11"/>
  <c r="H24"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6" i="11" s="1"/>
  <c r="BK6" i="11"/>
  <c r="AF6" i="11"/>
  <c r="BN5" i="11" l="1"/>
  <c r="BN6" i="11" s="1"/>
  <c r="BM4" i="11"/>
  <c r="BL6" i="11"/>
  <c r="AG6" i="11"/>
  <c r="BO5" i="11" l="1"/>
  <c r="BO6" i="11" s="1"/>
  <c r="AH6" i="11"/>
  <c r="BP5" i="11" l="1"/>
  <c r="BP6" i="11" s="1"/>
  <c r="AI6" i="11"/>
  <c r="BQ5" i="11" l="1"/>
  <c r="BQ6" i="11" s="1"/>
  <c r="AJ6" i="11"/>
  <c r="BR5" i="11" l="1"/>
  <c r="BR6" i="11" s="1"/>
  <c r="AK6" i="11"/>
  <c r="BS5" i="11" l="1"/>
  <c r="AL6" i="11"/>
  <c r="BT5" i="11" l="1"/>
  <c r="BT6" i="11" s="1"/>
  <c r="BS6" i="11"/>
  <c r="AM6" i="11"/>
  <c r="BU5" i="11" l="1"/>
  <c r="BU6" i="11" s="1"/>
  <c r="BT4" i="11"/>
  <c r="AN6" i="11"/>
  <c r="BV5" i="11" l="1"/>
  <c r="BW5" i="11" s="1"/>
  <c r="AO6" i="11"/>
  <c r="BV6" i="11" l="1"/>
  <c r="BX5" i="11"/>
  <c r="BW6" i="11"/>
  <c r="AP6" i="11"/>
  <c r="BY5" i="11" l="1"/>
  <c r="BX6" i="11"/>
  <c r="AQ6" i="11"/>
  <c r="BZ5" i="11" l="1"/>
  <c r="BY6" i="11"/>
  <c r="AR6" i="11"/>
  <c r="CA5" i="11" l="1"/>
  <c r="BZ6" i="11"/>
  <c r="CA6" i="11" l="1"/>
  <c r="CA4" i="11"/>
  <c r="CB5" i="11"/>
  <c r="CC5" i="11" l="1"/>
  <c r="CB6" i="11"/>
  <c r="CD5" i="11" l="1"/>
  <c r="CC6" i="11"/>
  <c r="CE5" i="11" l="1"/>
  <c r="CD6" i="11"/>
  <c r="CF5" i="11" l="1"/>
  <c r="CE6" i="11"/>
  <c r="CG5" i="11" l="1"/>
  <c r="CF6" i="11"/>
  <c r="CH5" i="11" l="1"/>
  <c r="CG6" i="11"/>
  <c r="CH6" i="11" l="1"/>
  <c r="CI5" i="11"/>
  <c r="CH4" i="11"/>
  <c r="CJ5" i="11" l="1"/>
  <c r="CI6" i="11"/>
  <c r="CK5" i="11" l="1"/>
  <c r="CJ6" i="11"/>
  <c r="CL5" i="11" l="1"/>
  <c r="CK6" i="11"/>
  <c r="CM5" i="11" l="1"/>
  <c r="CL6" i="11"/>
  <c r="CN5" i="11" l="1"/>
  <c r="CM6" i="11"/>
  <c r="CO5" i="11" l="1"/>
  <c r="CN6" i="11"/>
  <c r="CO6" i="11" l="1"/>
  <c r="CO4" i="11"/>
  <c r="CP5" i="11"/>
  <c r="CQ5" i="11" l="1"/>
  <c r="CP6" i="11"/>
  <c r="CR5" i="11" l="1"/>
  <c r="CQ6" i="11"/>
  <c r="CS5" i="11" l="1"/>
  <c r="CR6" i="11"/>
  <c r="CT5" i="11" l="1"/>
  <c r="CS6" i="11"/>
  <c r="CU5" i="11" l="1"/>
  <c r="CT6" i="11"/>
  <c r="CV5" i="11" l="1"/>
  <c r="CU6" i="11"/>
  <c r="CV6" i="11" l="1"/>
  <c r="CW5" i="11"/>
  <c r="CV4" i="11"/>
  <c r="CX5" i="11" l="1"/>
  <c r="CW6" i="11"/>
  <c r="CY5" i="11" l="1"/>
  <c r="CX6" i="11"/>
  <c r="CZ5" i="11" l="1"/>
  <c r="CY6" i="11"/>
  <c r="DA5" i="11" l="1"/>
  <c r="CZ6" i="11"/>
  <c r="DB5" i="11" l="1"/>
  <c r="DA6" i="11"/>
  <c r="DC5" i="11" l="1"/>
  <c r="DB6" i="11"/>
  <c r="DC6" i="11" l="1"/>
  <c r="DC4" i="11"/>
  <c r="DD5" i="11"/>
  <c r="DE5" i="11" l="1"/>
  <c r="DD6" i="11"/>
  <c r="DF5" i="11" l="1"/>
  <c r="DE6" i="11"/>
  <c r="DG5" i="11" l="1"/>
  <c r="DF6" i="11"/>
  <c r="DH5" i="11" l="1"/>
  <c r="DG6" i="11"/>
  <c r="DI5" i="11" l="1"/>
  <c r="DH6" i="11"/>
  <c r="DJ5" i="11" l="1"/>
  <c r="DI6" i="11"/>
  <c r="DJ6" i="11" l="1"/>
  <c r="DJ4" i="11"/>
  <c r="DK5" i="11"/>
  <c r="DL5" i="11" l="1"/>
  <c r="DK6" i="11"/>
  <c r="DM5" i="11" l="1"/>
  <c r="DL6" i="11"/>
  <c r="DN5" i="11" l="1"/>
  <c r="DM6" i="11"/>
  <c r="DO5" i="11" l="1"/>
  <c r="DN6" i="11"/>
  <c r="DP5" i="11" l="1"/>
  <c r="DO6" i="11"/>
  <c r="DQ5" i="11" l="1"/>
  <c r="DP6" i="11"/>
  <c r="DQ6" i="11" l="1"/>
  <c r="DR5" i="11"/>
  <c r="DQ4" i="11"/>
  <c r="DS5" i="11" l="1"/>
  <c r="DR6" i="11"/>
  <c r="DT5" i="11" l="1"/>
  <c r="DS6" i="11"/>
  <c r="DU5" i="11" l="1"/>
  <c r="DT6" i="11"/>
  <c r="DV5" i="11" l="1"/>
  <c r="DU6" i="11"/>
  <c r="DW5" i="11" l="1"/>
  <c r="DV6" i="11"/>
  <c r="DX5" i="11" l="1"/>
  <c r="DW6" i="11"/>
  <c r="DX6" i="11" l="1"/>
  <c r="DY5" i="11"/>
  <c r="DX4" i="11"/>
  <c r="DZ5" i="11" l="1"/>
  <c r="DY6" i="11"/>
  <c r="EA5" i="11" l="1"/>
  <c r="DZ6" i="11"/>
  <c r="EB5" i="11" l="1"/>
  <c r="EA6" i="11"/>
  <c r="EC5" i="11" l="1"/>
  <c r="EB6" i="11"/>
  <c r="ED5" i="11" l="1"/>
  <c r="EC6" i="11"/>
  <c r="EE5" i="11" l="1"/>
  <c r="ED6" i="11"/>
  <c r="EE6" i="11" l="1"/>
  <c r="EF5" i="11"/>
  <c r="EE4" i="11"/>
  <c r="EG5" i="11" l="1"/>
  <c r="EF6" i="11"/>
  <c r="EH5" i="11" l="1"/>
  <c r="EG6" i="11"/>
  <c r="EI5" i="11" l="1"/>
  <c r="EH6" i="11"/>
  <c r="EJ5" i="11" l="1"/>
  <c r="EI6" i="11"/>
  <c r="EK5" i="11" l="1"/>
  <c r="EJ6" i="11"/>
  <c r="EL5" i="11" l="1"/>
  <c r="EK6" i="11"/>
  <c r="EL6" i="11" l="1"/>
  <c r="EM5" i="11"/>
  <c r="EL4" i="11"/>
  <c r="EN5" i="11" l="1"/>
  <c r="EM6" i="11"/>
  <c r="EO5" i="11" l="1"/>
  <c r="EN6" i="11"/>
  <c r="EP5" i="11" l="1"/>
  <c r="EO6" i="11"/>
  <c r="EQ5" i="11" l="1"/>
  <c r="EP6" i="11"/>
  <c r="ER5" i="11" l="1"/>
  <c r="EQ6" i="11"/>
  <c r="ES5" i="11" l="1"/>
  <c r="ER6" i="11"/>
  <c r="ES6" i="11" l="1"/>
  <c r="ET5" i="11"/>
  <c r="ES4" i="11"/>
  <c r="EU5" i="11" l="1"/>
  <c r="ET6" i="11"/>
  <c r="EV5" i="11" l="1"/>
  <c r="EU6" i="11"/>
  <c r="EW5" i="11" l="1"/>
  <c r="EV6" i="11"/>
  <c r="EX5" i="11" l="1"/>
  <c r="EW6" i="11"/>
  <c r="EY5" i="11" l="1"/>
  <c r="EX6" i="11"/>
  <c r="EZ5" i="11" l="1"/>
  <c r="EY6" i="11"/>
  <c r="EZ6" i="11" l="1"/>
  <c r="FA5" i="11"/>
  <c r="EZ4" i="11"/>
  <c r="FB5" i="11" l="1"/>
  <c r="FA6" i="11"/>
  <c r="FC5" i="11" l="1"/>
  <c r="FB6" i="11"/>
  <c r="FD5" i="11" l="1"/>
  <c r="FC6" i="11"/>
  <c r="FE5" i="11" l="1"/>
  <c r="FD6" i="11"/>
  <c r="FF5" i="11" l="1"/>
  <c r="FE6" i="11"/>
  <c r="FG5" i="11" l="1"/>
  <c r="FF6" i="11"/>
  <c r="FG6" i="11" l="1"/>
  <c r="FH5" i="11"/>
  <c r="FG4" i="11"/>
  <c r="FI5" i="11" l="1"/>
  <c r="FH6" i="11"/>
  <c r="FJ5" i="11" l="1"/>
  <c r="FI6" i="11"/>
  <c r="FK5" i="11" l="1"/>
  <c r="FJ6" i="11"/>
  <c r="FL5" i="11" l="1"/>
  <c r="FK6" i="11"/>
  <c r="FM5" i="11" l="1"/>
  <c r="FL6" i="11"/>
  <c r="FN5" i="11" l="1"/>
  <c r="FM6" i="11"/>
  <c r="FN6" i="11" l="1"/>
  <c r="FN4" i="11"/>
  <c r="FO5" i="11"/>
  <c r="FP5" i="11" l="1"/>
  <c r="FO6" i="11"/>
  <c r="FQ5" i="11" l="1"/>
  <c r="FP6" i="11"/>
  <c r="FR5" i="11" l="1"/>
  <c r="FQ6" i="11"/>
  <c r="FS5" i="11" l="1"/>
  <c r="FR6" i="11"/>
  <c r="FT5" i="11" l="1"/>
  <c r="FS6" i="11"/>
  <c r="FU5" i="11" l="1"/>
  <c r="FT6" i="11"/>
  <c r="FU6" i="11" l="1"/>
  <c r="FV5" i="11"/>
  <c r="FU4" i="11"/>
  <c r="FW5" i="11" l="1"/>
  <c r="FV6" i="11"/>
  <c r="FX5" i="11" l="1"/>
  <c r="FW6" i="11"/>
  <c r="FY5" i="11" l="1"/>
  <c r="FX6" i="11"/>
  <c r="FZ5" i="11" l="1"/>
  <c r="FY6" i="11"/>
  <c r="GA5" i="11" l="1"/>
  <c r="FZ6" i="11"/>
  <c r="GB5" i="11" l="1"/>
  <c r="GA6" i="11"/>
  <c r="GB6" i="11" l="1"/>
  <c r="GC5" i="11"/>
  <c r="GB4" i="11"/>
  <c r="GD5" i="11" l="1"/>
  <c r="GC6" i="11"/>
  <c r="GE5" i="11" l="1"/>
  <c r="GD6" i="11"/>
  <c r="GF5" i="11" l="1"/>
  <c r="GE6" i="11"/>
  <c r="GG5" i="11" l="1"/>
  <c r="GF6" i="11"/>
  <c r="GH5" i="11" l="1"/>
  <c r="GG6" i="11"/>
  <c r="GI5" i="11" l="1"/>
  <c r="GH6" i="11"/>
  <c r="GI6" i="11" l="1"/>
  <c r="GJ5" i="11"/>
  <c r="GI4" i="11"/>
  <c r="GK5" i="11" l="1"/>
  <c r="GJ6" i="11"/>
  <c r="GL5" i="11" l="1"/>
  <c r="GK6" i="11"/>
  <c r="GM5" i="11" l="1"/>
  <c r="GL6" i="11"/>
  <c r="GN5" i="11" l="1"/>
  <c r="GM6" i="11"/>
  <c r="GO5" i="11" l="1"/>
  <c r="GN6" i="11"/>
  <c r="GP5" i="11" l="1"/>
  <c r="GO6" i="11"/>
  <c r="GP6" i="11" l="1"/>
  <c r="GQ5" i="11"/>
  <c r="GP4" i="11"/>
  <c r="GR5" i="11" l="1"/>
  <c r="GQ6" i="11"/>
  <c r="GS5" i="11" l="1"/>
  <c r="GR6" i="11"/>
  <c r="GT5" i="11" l="1"/>
  <c r="GS6" i="11"/>
  <c r="GU5" i="11" l="1"/>
  <c r="GT6" i="11"/>
  <c r="GV5" i="11" l="1"/>
  <c r="GU6" i="11"/>
  <c r="GW5" i="11" l="1"/>
  <c r="GV6" i="11"/>
  <c r="GW6" i="11" l="1"/>
  <c r="GX5" i="11"/>
  <c r="GW4" i="11"/>
  <c r="GY5" i="11" l="1"/>
  <c r="GX6" i="11"/>
  <c r="GZ5" i="11" l="1"/>
  <c r="GY6" i="11"/>
  <c r="HA5" i="11" l="1"/>
  <c r="GZ6" i="11"/>
  <c r="HB5" i="11" l="1"/>
  <c r="HA6" i="11"/>
  <c r="HC5" i="11" l="1"/>
  <c r="HB6" i="11"/>
  <c r="HD5" i="11" l="1"/>
  <c r="HC6" i="11"/>
  <c r="HD6" i="11" l="1"/>
  <c r="HE5" i="11"/>
  <c r="HD4" i="11"/>
  <c r="HF5" i="11" l="1"/>
  <c r="HE6" i="11"/>
  <c r="HG5" i="11" l="1"/>
  <c r="HF6" i="11"/>
  <c r="HH5" i="11" l="1"/>
  <c r="HG6" i="11"/>
  <c r="HI5" i="11" l="1"/>
  <c r="HH6" i="11"/>
  <c r="HJ5" i="11" l="1"/>
  <c r="HJ6" i="11" s="1"/>
  <c r="HI6" i="11"/>
</calcChain>
</file>

<file path=xl/sharedStrings.xml><?xml version="1.0" encoding="utf-8"?>
<sst xmlns="http://schemas.openxmlformats.org/spreadsheetml/2006/main" count="73" uniqueCount="71">
  <si>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</si>
  <si>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</si>
  <si>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</si>
  <si>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</si>
  <si>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</si>
  <si>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</si>
  <si>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</si>
  <si>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</si>
  <si>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</si>
  <si>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</si>
  <si>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</si>
  <si>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</si>
  <si>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</si>
  <si>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</si>
  <si>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</si>
  <si>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</si>
  <si>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</si>
  <si>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</si>
  <si>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</si>
  <si>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</si>
  <si>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</si>
  <si>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</si>
  <si>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</si>
  <si>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</si>
  <si>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</si>
  <si>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</si>
  <si>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</si>
  <si>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</si>
  <si>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</si>
  <si>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</si>
  <si>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</si>
  <si>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</si>
  <si>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</si>
  <si>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</si>
  <si>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</si>
  <si>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</si>
  <si>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</si>
  <si>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Preliminary Work</t>
  </si>
  <si>
    <t>Electronics Laboratory Interface</t>
  </si>
  <si>
    <t>Jack Renshaw</t>
  </si>
  <si>
    <t>Undergraduate Thesis, Electrical Engineering</t>
  </si>
  <si>
    <t>Thesis Presentation</t>
  </si>
  <si>
    <t>Thesis Report</t>
  </si>
  <si>
    <t>Simulation and Actuation Design and Implementation</t>
  </si>
  <si>
    <t>User Interface Design and Implementation</t>
  </si>
  <si>
    <t>HTML, Javascript, CSS Refamiliarisation</t>
  </si>
  <si>
    <t>High Level Design</t>
  </si>
  <si>
    <t>Project Timeline Development</t>
  </si>
  <si>
    <t>Literature Review</t>
  </si>
  <si>
    <t>Integration, Finalisation and Debugging</t>
  </si>
  <si>
    <t>Experimentation and Prototyping</t>
  </si>
  <si>
    <t>Final Design Development</t>
  </si>
  <si>
    <t>Circuit UI Implementation</t>
  </si>
  <si>
    <t>Breadboard UI Implemenation</t>
  </si>
  <si>
    <t>Scope, Power Supply and Sig Gen UI Implemenation</t>
  </si>
  <si>
    <t>Dummy Scope Output Implemenation</t>
  </si>
  <si>
    <t>Dummy Authentication</t>
  </si>
  <si>
    <t>Other UI Aspects, Undo/Redo, Adding Components, Selecting, Deleting, Changing Values</t>
  </si>
  <si>
    <t>Performing SPICE Simulations and returning results</t>
  </si>
  <si>
    <t>Validating Student Circuits</t>
  </si>
  <si>
    <t>Transforming Student Circuits into SPICE</t>
  </si>
  <si>
    <t>Transforming Student Circuits into LABVIEW Commands</t>
  </si>
  <si>
    <t>LabVIEW Familiarisation</t>
  </si>
  <si>
    <t>Implementing LABVIEW Commands Programattically</t>
  </si>
  <si>
    <t>Authentication (user/lab computer)</t>
  </si>
  <si>
    <t>Real-Time collaboration between students</t>
  </si>
  <si>
    <t>Server Implementation</t>
  </si>
  <si>
    <t>Debugging and Testing</t>
  </si>
  <si>
    <t>Trial Implementation (ELEC1111,ELEC2133,ELEC3106)</t>
  </si>
  <si>
    <t>0%%</t>
  </si>
  <si>
    <t>Reach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</si>
</sst>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font>
      <sz val="11"/>
      <color theme="1"/>
      <name val="Calibri"/>
      <family val="2"/>
      <scheme val="minor"/>
    </font>
    <font>
      <sz val="12"/>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2"/>
      <color theme="0"/>
      <name val="Calibri"/>
      <family val="2"/>
      <scheme val="minor"/>
    </font>
  </fonts>
  <fills count="2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27">
    <xf numFmtId="0" fontId="0" fillId="0" borderId="0"/>
    <xf numFmtId="0" fontId="4" fillId="0" borderId="0" applyNumberFormat="0" applyFill="0" applyBorder="0" applyAlignment="0" applyProtection="0">
      <alignment vertical="top"/>
      <protection locked="0"/>
    </xf>
    <xf numFmtId="9" fontId="10" fillId="0" borderId="0" applyFont="0" applyFill="0" applyBorder="0" applyAlignment="0" applyProtection="0"/>
    <xf numFmtId="0" fontId="23" fillId="0" borderId="0"/>
    <xf numFmtId="43" fontId="10" fillId="0" borderId="3" applyFont="0" applyFill="0" applyAlignment="0" applyProtection="0"/>
    <xf numFmtId="0" fontId="14" fillId="0" borderId="0" applyNumberFormat="0" applyFill="0" applyBorder="0" applyAlignment="0" applyProtection="0"/>
    <xf numFmtId="0" fontId="11" fillId="0" borderId="0" applyNumberFormat="0" applyFill="0" applyAlignment="0" applyProtection="0"/>
    <xf numFmtId="0" fontId="11" fillId="0" borderId="0" applyNumberFormat="0" applyFill="0" applyProtection="0">
      <alignment vertical="top"/>
    </xf>
    <xf numFmtId="0" fontId="10" fillId="0" borderId="0" applyNumberFormat="0" applyFill="0" applyProtection="0">
      <alignment horizontal="right" indent="1"/>
    </xf>
    <xf numFmtId="165" fontId="10" fillId="0" borderId="3">
      <alignment horizontal="center" vertical="center"/>
    </xf>
    <xf numFmtId="164" fontId="10" fillId="0" borderId="2" applyFill="0">
      <alignment horizontal="center" vertical="center"/>
    </xf>
    <xf numFmtId="0" fontId="10" fillId="0" borderId="2" applyFill="0">
      <alignment horizontal="center" vertical="center"/>
    </xf>
    <xf numFmtId="0" fontId="10" fillId="0" borderId="2" applyFill="0">
      <alignment horizontal="left" vertical="center" indent="2"/>
    </xf>
    <xf numFmtId="0" fontId="24" fillId="14" borderId="0" applyNumberFormat="0" applyBorder="0" applyAlignment="0" applyProtection="0"/>
    <xf numFmtId="0" fontId="1" fillId="15" borderId="0" applyNumberFormat="0" applyBorder="0" applyAlignment="0" applyProtection="0"/>
    <xf numFmtId="0" fontId="24"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cellStyleXfs>
  <cellXfs count="114">
    <xf numFmtId="0" fontId="0" fillId="0" borderId="0" xfId="0"/>
    <xf numFmtId="0" fontId="2" fillId="0" borderId="0" xfId="0" applyFont="1" applyAlignment="1">
      <alignment horizontal="left"/>
    </xf>
    <xf numFmtId="0" fontId="3" fillId="0" borderId="0" xfId="0" applyFont="1"/>
    <xf numFmtId="0" fontId="0" fillId="0" borderId="0" xfId="0" applyAlignment="1">
      <alignment vertical="center"/>
    </xf>
    <xf numFmtId="0" fontId="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8" fillId="13" borderId="1" xfId="0" applyFont="1" applyFill="1" applyBorder="1" applyAlignment="1">
      <alignment horizontal="left" vertical="center" indent="1"/>
    </xf>
    <xf numFmtId="0" fontId="8" fillId="13" borderId="1" xfId="0" applyFont="1" applyFill="1" applyBorder="1" applyAlignment="1">
      <alignment horizontal="center" vertical="center" wrapText="1"/>
    </xf>
    <xf numFmtId="167" fontId="12" fillId="7" borderId="0" xfId="0" applyNumberFormat="1" applyFont="1" applyFill="1" applyAlignment="1">
      <alignment horizontal="center" vertical="center"/>
    </xf>
    <xf numFmtId="167" fontId="12" fillId="7" borderId="6" xfId="0" applyNumberFormat="1" applyFont="1" applyFill="1" applyBorder="1" applyAlignment="1">
      <alignment horizontal="center" vertical="center"/>
    </xf>
    <xf numFmtId="167" fontId="12" fillId="7" borderId="7" xfId="0" applyNumberFormat="1" applyFont="1" applyFill="1" applyBorder="1" applyAlignment="1">
      <alignment horizontal="center" vertical="center"/>
    </xf>
    <xf numFmtId="0" fontId="13" fillId="12" borderId="8" xfId="0" applyFont="1" applyFill="1" applyBorder="1" applyAlignment="1">
      <alignment horizontal="center" vertical="center" shrinkToFit="1"/>
    </xf>
    <xf numFmtId="0" fontId="15" fillId="0" borderId="0" xfId="0" applyFont="1"/>
    <xf numFmtId="0" fontId="16" fillId="0" borderId="0" xfId="1" applyFont="1" applyAlignment="1" applyProtection="1"/>
    <xf numFmtId="9" fontId="6" fillId="0" borderId="2" xfId="2" applyFont="1" applyBorder="1" applyAlignment="1">
      <alignment horizontal="center" vertical="center"/>
    </xf>
    <xf numFmtId="0" fontId="6" fillId="0" borderId="2" xfId="0" applyFont="1" applyBorder="1" applyAlignment="1">
      <alignment horizontal="center" vertical="center"/>
    </xf>
    <xf numFmtId="0" fontId="7" fillId="8" borderId="2" xfId="0" applyFont="1" applyFill="1" applyBorder="1" applyAlignment="1">
      <alignment horizontal="left" vertical="center" indent="1"/>
    </xf>
    <xf numFmtId="9" fontId="6"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6" fillId="8" borderId="2" xfId="0" applyNumberFormat="1" applyFont="1" applyFill="1" applyBorder="1" applyAlignment="1">
      <alignment horizontal="center" vertical="center"/>
    </xf>
    <xf numFmtId="9" fontId="6" fillId="3" borderId="2" xfId="2" applyFont="1" applyFill="1" applyBorder="1" applyAlignment="1">
      <alignment horizontal="center" vertical="center"/>
    </xf>
    <xf numFmtId="0" fontId="7" fillId="9" borderId="2" xfId="0" applyFont="1" applyFill="1" applyBorder="1" applyAlignment="1">
      <alignment horizontal="left" vertical="center" indent="1"/>
    </xf>
    <xf numFmtId="9" fontId="6"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6" fillId="9" borderId="2" xfId="0" applyNumberFormat="1" applyFont="1" applyFill="1" applyBorder="1" applyAlignment="1">
      <alignment horizontal="center" vertical="center"/>
    </xf>
    <xf numFmtId="9" fontId="6" fillId="4" borderId="2" xfId="2" applyFont="1" applyFill="1" applyBorder="1" applyAlignment="1">
      <alignment horizontal="center" vertical="center"/>
    </xf>
    <xf numFmtId="0" fontId="7" fillId="6" borderId="2" xfId="0" applyFont="1" applyFill="1" applyBorder="1" applyAlignment="1">
      <alignment horizontal="left" vertical="center" indent="1"/>
    </xf>
    <xf numFmtId="9" fontId="6"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6" fillId="6" borderId="2" xfId="0" applyNumberFormat="1" applyFont="1" applyFill="1" applyBorder="1" applyAlignment="1">
      <alignment horizontal="center" vertical="center"/>
    </xf>
    <xf numFmtId="9" fontId="6" fillId="11" borderId="2" xfId="2" applyFont="1" applyFill="1" applyBorder="1" applyAlignment="1">
      <alignment horizontal="center" vertical="center"/>
    </xf>
    <xf numFmtId="0" fontId="7" fillId="5" borderId="2" xfId="0" applyFont="1" applyFill="1" applyBorder="1" applyAlignment="1">
      <alignment horizontal="left" vertical="center" indent="1"/>
    </xf>
    <xf numFmtId="9" fontId="6"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6" fillId="5" borderId="2" xfId="0" applyNumberFormat="1" applyFont="1" applyFill="1" applyBorder="1" applyAlignment="1">
      <alignment horizontal="center" vertical="center"/>
    </xf>
    <xf numFmtId="9" fontId="6" fillId="10" borderId="2" xfId="2" applyFont="1" applyFill="1" applyBorder="1" applyAlignment="1">
      <alignment horizontal="center" vertical="center"/>
    </xf>
    <xf numFmtId="0" fontId="9" fillId="2" borderId="2" xfId="0" applyFont="1" applyFill="1" applyBorder="1" applyAlignment="1">
      <alignment horizontal="left" vertical="center" indent="1"/>
    </xf>
    <xf numFmtId="0" fontId="9" fillId="2" borderId="2" xfId="0" applyFont="1" applyFill="1" applyBorder="1" applyAlignment="1">
      <alignment horizontal="center" vertical="center"/>
    </xf>
    <xf numFmtId="9" fontId="6" fillId="2" borderId="2" xfId="2" applyFont="1" applyFill="1" applyBorder="1" applyAlignment="1">
      <alignment horizontal="center" vertical="center"/>
    </xf>
    <xf numFmtId="164" fontId="5" fillId="2" borderId="2" xfId="0" applyNumberFormat="1" applyFont="1" applyFill="1" applyBorder="1" applyAlignment="1">
      <alignment horizontal="left" vertical="center"/>
    </xf>
    <xf numFmtId="16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3" fillId="0" borderId="0" xfId="0" applyFont="1" applyAlignment="1">
      <alignment horizontal="center" vertical="center"/>
    </xf>
    <xf numFmtId="0" fontId="3" fillId="0" borderId="0" xfId="0" applyFont="1" applyAlignment="1">
      <alignment vertical="top"/>
    </xf>
    <xf numFmtId="0" fontId="17" fillId="0" borderId="0" xfId="0" applyFont="1" applyAlignment="1">
      <alignment horizontal="left" vertical="center"/>
    </xf>
    <xf numFmtId="0" fontId="18" fillId="0" borderId="0" xfId="0" applyFont="1" applyAlignment="1">
      <alignment horizontal="left" vertical="center"/>
    </xf>
    <xf numFmtId="0" fontId="20" fillId="0" borderId="0" xfId="0" applyFont="1"/>
    <xf numFmtId="0" fontId="22" fillId="0" borderId="0" xfId="0" applyFont="1" applyAlignment="1">
      <alignment vertical="center"/>
    </xf>
    <xf numFmtId="0" fontId="21" fillId="0" borderId="0" xfId="0" applyFont="1" applyAlignment="1">
      <alignment horizontal="left" vertical="top" wrapText="1" indent="1"/>
    </xf>
    <xf numFmtId="0" fontId="3" fillId="0" borderId="0" xfId="0" applyFont="1" applyAlignment="1">
      <alignment horizontal="left" vertical="top"/>
    </xf>
    <xf numFmtId="0" fontId="19" fillId="0" borderId="0" xfId="0" applyFont="1" applyAlignment="1">
      <alignment vertical="top"/>
    </xf>
    <xf numFmtId="0" fontId="4" fillId="0" borderId="0" xfId="1" applyAlignment="1" applyProtection="1">
      <alignment horizontal="left" vertical="top"/>
    </xf>
    <xf numFmtId="0" fontId="0" fillId="0" borderId="0" xfId="0" applyAlignment="1">
      <alignment vertical="top" wrapText="1"/>
    </xf>
    <xf numFmtId="0" fontId="23" fillId="0" borderId="0" xfId="3"/>
    <xf numFmtId="0" fontId="23" fillId="0" borderId="0" xfId="3" applyAlignment="1">
      <alignment wrapText="1"/>
    </xf>
    <xf numFmtId="0" fontId="23" fillId="0" borderId="0" xfId="0" applyFont="1" applyAlignment="1">
      <alignment horizontal="center"/>
    </xf>
    <xf numFmtId="0" fontId="16" fillId="0" borderId="0" xfId="1" applyFont="1" applyProtection="1">
      <alignment vertical="top"/>
    </xf>
    <xf numFmtId="0" fontId="0" fillId="0" borderId="0" xfId="0" applyAlignment="1">
      <alignment wrapText="1"/>
    </xf>
    <xf numFmtId="0" fontId="14" fillId="0" borderId="0" xfId="5" applyAlignment="1">
      <alignment horizontal="left"/>
    </xf>
    <xf numFmtId="0" fontId="11" fillId="0" borderId="0" xfId="6"/>
    <xf numFmtId="0" fontId="11" fillId="0" borderId="0" xfId="7">
      <alignment vertical="top"/>
    </xf>
    <xf numFmtId="164" fontId="10" fillId="3" borderId="2" xfId="10" applyFill="1">
      <alignment horizontal="center" vertical="center"/>
    </xf>
    <xf numFmtId="164" fontId="10" fillId="4" borderId="2" xfId="10" applyFill="1">
      <alignment horizontal="center" vertical="center"/>
    </xf>
    <xf numFmtId="164" fontId="10" fillId="11" borderId="2" xfId="10" applyFill="1">
      <alignment horizontal="center" vertical="center"/>
    </xf>
    <xf numFmtId="164" fontId="10" fillId="10" borderId="2" xfId="10" applyFill="1">
      <alignment horizontal="center" vertical="center"/>
    </xf>
    <xf numFmtId="164" fontId="10" fillId="0" borderId="2" xfId="10">
      <alignment horizontal="center" vertical="center"/>
    </xf>
    <xf numFmtId="0" fontId="10" fillId="8" borderId="2" xfId="11" applyFill="1">
      <alignment horizontal="center" vertical="center"/>
    </xf>
    <xf numFmtId="0" fontId="10" fillId="3" borderId="2" xfId="11" applyFill="1">
      <alignment horizontal="center" vertical="center"/>
    </xf>
    <xf numFmtId="0" fontId="10" fillId="9" borderId="2" xfId="11" applyFill="1">
      <alignment horizontal="center" vertical="center"/>
    </xf>
    <xf numFmtId="0" fontId="10" fillId="4" borderId="2" xfId="11" applyFill="1">
      <alignment horizontal="center" vertical="center"/>
    </xf>
    <xf numFmtId="0" fontId="10" fillId="6" borderId="2" xfId="11" applyFill="1">
      <alignment horizontal="center" vertical="center"/>
    </xf>
    <xf numFmtId="0" fontId="10" fillId="11" borderId="2" xfId="11" applyFill="1">
      <alignment horizontal="center" vertical="center"/>
    </xf>
    <xf numFmtId="0" fontId="10" fillId="5" borderId="2" xfId="11" applyFill="1">
      <alignment horizontal="center" vertical="center"/>
    </xf>
    <xf numFmtId="0" fontId="10" fillId="10" borderId="2" xfId="11" applyFill="1">
      <alignment horizontal="center" vertical="center"/>
    </xf>
    <xf numFmtId="0" fontId="10" fillId="0" borderId="2" xfId="11">
      <alignment horizontal="center" vertical="center"/>
    </xf>
    <xf numFmtId="0" fontId="10" fillId="3" borderId="2" xfId="12" applyFill="1">
      <alignment horizontal="left" vertical="center" indent="2"/>
    </xf>
    <xf numFmtId="0" fontId="10" fillId="4" borderId="2" xfId="12" applyFill="1">
      <alignment horizontal="left" vertical="center" indent="2"/>
    </xf>
    <xf numFmtId="0" fontId="10" fillId="11" borderId="2" xfId="12" applyFill="1">
      <alignment horizontal="left" vertical="center" indent="2"/>
    </xf>
    <xf numFmtId="0" fontId="10" fillId="10" borderId="2" xfId="12" applyFill="1">
      <alignment horizontal="left" vertical="center" indent="2"/>
    </xf>
    <xf numFmtId="0" fontId="10" fillId="0" borderId="2" xfId="12">
      <alignment horizontal="left" vertical="center" indent="2"/>
    </xf>
    <xf numFmtId="0" fontId="10" fillId="0" borderId="0" xfId="8">
      <alignment horizontal="right" indent="1"/>
    </xf>
    <xf numFmtId="0" fontId="10"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10" fillId="0" borderId="3" xfId="9">
      <alignment horizontal="center" vertical="center"/>
    </xf>
    <xf numFmtId="164" fontId="0" fillId="3" borderId="2" xfId="0" applyNumberFormat="1" applyFill="1" applyBorder="1" applyAlignment="1">
      <alignment horizontal="center" vertical="center"/>
    </xf>
    <xf numFmtId="164" fontId="6" fillId="3" borderId="2" xfId="0" applyNumberFormat="1" applyFont="1" applyFill="1" applyBorder="1" applyAlignment="1">
      <alignment horizontal="center" vertical="center"/>
    </xf>
    <xf numFmtId="0" fontId="1" fillId="21" borderId="9" xfId="20" applyBorder="1" applyAlignment="1">
      <alignment vertical="center"/>
    </xf>
    <xf numFmtId="0" fontId="1" fillId="22" borderId="9" xfId="21" applyBorder="1" applyAlignment="1">
      <alignment vertical="center"/>
    </xf>
    <xf numFmtId="0" fontId="1" fillId="23" borderId="9" xfId="22" applyBorder="1" applyAlignment="1">
      <alignment vertical="center"/>
    </xf>
    <xf numFmtId="0" fontId="24" fillId="20" borderId="9" xfId="19" applyBorder="1" applyAlignment="1">
      <alignment vertical="center"/>
    </xf>
    <xf numFmtId="0" fontId="1" fillId="15" borderId="9" xfId="14" applyBorder="1" applyAlignment="1">
      <alignment vertical="center"/>
    </xf>
    <xf numFmtId="0" fontId="1" fillId="17" borderId="9" xfId="16" applyBorder="1" applyAlignment="1">
      <alignment vertical="center"/>
    </xf>
    <xf numFmtId="0" fontId="1" fillId="18" borderId="9" xfId="17" applyBorder="1" applyAlignment="1">
      <alignment vertical="center"/>
    </xf>
    <xf numFmtId="0" fontId="1" fillId="19" borderId="9" xfId="18" applyBorder="1" applyAlignment="1">
      <alignment vertical="center"/>
    </xf>
    <xf numFmtId="0" fontId="24" fillId="16" borderId="9" xfId="15" applyBorder="1" applyAlignment="1">
      <alignment vertical="center"/>
    </xf>
    <xf numFmtId="0" fontId="1" fillId="25" borderId="9" xfId="24" applyBorder="1" applyAlignment="1">
      <alignment vertical="center"/>
    </xf>
    <xf numFmtId="0" fontId="1" fillId="26" borderId="9" xfId="25" applyBorder="1" applyAlignment="1">
      <alignment vertical="center"/>
    </xf>
    <xf numFmtId="0" fontId="1" fillId="27" borderId="9" xfId="26" applyBorder="1" applyAlignment="1">
      <alignment vertical="center"/>
    </xf>
    <xf numFmtId="0" fontId="24" fillId="24" borderId="9" xfId="23" applyBorder="1" applyAlignment="1">
      <alignment vertical="center"/>
    </xf>
    <xf numFmtId="0" fontId="24" fillId="14" borderId="9" xfId="13" applyBorder="1" applyAlignment="1">
      <alignment vertical="center"/>
    </xf>
    <xf numFmtId="0" fontId="1" fillId="0" borderId="9" xfId="20" applyFill="1" applyBorder="1" applyAlignment="1">
      <alignment vertical="center"/>
    </xf>
    <xf numFmtId="0" fontId="1" fillId="0" borderId="9" xfId="21" applyFill="1" applyBorder="1" applyAlignment="1">
      <alignment vertical="center"/>
    </xf>
    <xf numFmtId="0" fontId="1" fillId="0" borderId="9" xfId="22" applyFill="1" applyBorder="1" applyAlignment="1">
      <alignment vertical="center"/>
    </xf>
    <xf numFmtId="0" fontId="24" fillId="0" borderId="9" xfId="19" applyFill="1" applyBorder="1" applyAlignment="1">
      <alignment vertical="center"/>
    </xf>
    <xf numFmtId="0" fontId="0" fillId="0" borderId="9" xfId="0" applyFill="1" applyBorder="1" applyAlignment="1">
      <alignment vertical="center"/>
    </xf>
    <xf numFmtId="0" fontId="1" fillId="0" borderId="9" xfId="24" applyFill="1" applyBorder="1" applyAlignment="1">
      <alignment vertical="center"/>
    </xf>
  </cellXfs>
  <cellStyles count="27">
    <cellStyle name="20% - Accent2" xfId="16" builtinId="34"/>
    <cellStyle name="20% - Accent3" xfId="20" builtinId="38"/>
    <cellStyle name="20% - Accent4" xfId="24" builtinId="42"/>
    <cellStyle name="40% - Accent2" xfId="17" builtinId="35"/>
    <cellStyle name="40% - Accent3" xfId="21" builtinId="39"/>
    <cellStyle name="40% - Accent4" xfId="25" builtinId="43"/>
    <cellStyle name="60% - Accent1" xfId="14" builtinId="32"/>
    <cellStyle name="60% - Accent2" xfId="18" builtinId="36"/>
    <cellStyle name="60% - Accent3" xfId="22" builtinId="40"/>
    <cellStyle name="60% - Accent4" xfId="26" builtinId="44"/>
    <cellStyle name="Accent1" xfId="13" builtinId="29"/>
    <cellStyle name="Accent2" xfId="15" builtinId="33"/>
    <cellStyle name="Accent3" xfId="19" builtinId="37"/>
    <cellStyle name="Accent4" xfId="23" builtinId="41"/>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J43"/>
  <sheetViews>
    <sheetView showGridLines="0" tabSelected="1" showRuler="0" zoomScale="69" zoomScaleNormal="69" zoomScalePageLayoutView="70" workbookViewId="0">
      <pane ySplit="6" topLeftCell="A20" activePane="bottomLeft" state="frozen"/>
      <selection pane="bottomLeft" activeCell="B37" sqref="B37"/>
    </sheetView>
  </sheetViews>
  <sheetFormatPr baseColWidth="10" defaultColWidth="8.83203125" defaultRowHeight="30" customHeight="1"/>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218" width="2.5" customWidth="1"/>
  </cols>
  <sheetData>
    <row r="1" spans="1:218" ht="30" customHeight="1">
      <c r="A1" s="59" t="s">
        <v>28</v>
      </c>
      <c r="B1" s="63" t="s">
        <v>38</v>
      </c>
      <c r="C1" s="1"/>
      <c r="D1" s="2"/>
      <c r="E1" s="4"/>
      <c r="F1" s="47"/>
      <c r="H1" s="2"/>
      <c r="I1" s="14"/>
    </row>
    <row r="2" spans="1:218" ht="30" customHeight="1">
      <c r="A2" s="58" t="s">
        <v>23</v>
      </c>
      <c r="B2" s="64" t="s">
        <v>40</v>
      </c>
      <c r="I2" s="61"/>
    </row>
    <row r="3" spans="1:218" ht="30" customHeight="1">
      <c r="A3" s="58" t="s">
        <v>29</v>
      </c>
      <c r="B3" s="65" t="s">
        <v>39</v>
      </c>
      <c r="C3" s="85" t="s">
        <v>1</v>
      </c>
      <c r="D3" s="86"/>
      <c r="E3" s="91">
        <f ca="1">TODAY()-30</f>
        <v>44470</v>
      </c>
      <c r="F3" s="91"/>
    </row>
    <row r="4" spans="1:218" ht="30" customHeight="1">
      <c r="A4" s="59" t="s">
        <v>30</v>
      </c>
      <c r="C4" s="85" t="s">
        <v>7</v>
      </c>
      <c r="D4" s="86"/>
      <c r="E4" s="7">
        <v>1</v>
      </c>
      <c r="I4" s="88">
        <f ca="1">I5</f>
        <v>44466</v>
      </c>
      <c r="J4" s="89"/>
      <c r="K4" s="89"/>
      <c r="L4" s="89"/>
      <c r="M4" s="89"/>
      <c r="N4" s="89"/>
      <c r="O4" s="90"/>
      <c r="P4" s="88">
        <f ca="1">P5</f>
        <v>44473</v>
      </c>
      <c r="Q4" s="89"/>
      <c r="R4" s="89"/>
      <c r="S4" s="89"/>
      <c r="T4" s="89"/>
      <c r="U4" s="89"/>
      <c r="V4" s="90"/>
      <c r="W4" s="88">
        <f ca="1">W5</f>
        <v>44480</v>
      </c>
      <c r="X4" s="89"/>
      <c r="Y4" s="89"/>
      <c r="Z4" s="89"/>
      <c r="AA4" s="89"/>
      <c r="AB4" s="89"/>
      <c r="AC4" s="90"/>
      <c r="AD4" s="88">
        <f ca="1">AD5</f>
        <v>44487</v>
      </c>
      <c r="AE4" s="89"/>
      <c r="AF4" s="89"/>
      <c r="AG4" s="89"/>
      <c r="AH4" s="89"/>
      <c r="AI4" s="89"/>
      <c r="AJ4" s="90"/>
      <c r="AK4" s="88">
        <f ca="1">AK5</f>
        <v>44494</v>
      </c>
      <c r="AL4" s="89"/>
      <c r="AM4" s="89"/>
      <c r="AN4" s="89"/>
      <c r="AO4" s="89"/>
      <c r="AP4" s="89"/>
      <c r="AQ4" s="90"/>
      <c r="AR4" s="88">
        <f ca="1">AR5</f>
        <v>44501</v>
      </c>
      <c r="AS4" s="89"/>
      <c r="AT4" s="89"/>
      <c r="AU4" s="89"/>
      <c r="AV4" s="89"/>
      <c r="AW4" s="89"/>
      <c r="AX4" s="90"/>
      <c r="AY4" s="88">
        <f ca="1">AY5</f>
        <v>44508</v>
      </c>
      <c r="AZ4" s="89"/>
      <c r="BA4" s="89"/>
      <c r="BB4" s="89"/>
      <c r="BC4" s="89"/>
      <c r="BD4" s="89"/>
      <c r="BE4" s="90"/>
      <c r="BF4" s="88">
        <f ca="1">BF5</f>
        <v>44515</v>
      </c>
      <c r="BG4" s="89"/>
      <c r="BH4" s="89"/>
      <c r="BI4" s="89"/>
      <c r="BJ4" s="89"/>
      <c r="BK4" s="89"/>
      <c r="BL4" s="90"/>
      <c r="BM4" s="88">
        <f ca="1">BM5</f>
        <v>44522</v>
      </c>
      <c r="BN4" s="89"/>
      <c r="BO4" s="89"/>
      <c r="BP4" s="89"/>
      <c r="BQ4" s="89"/>
      <c r="BR4" s="89"/>
      <c r="BS4" s="90"/>
      <c r="BT4" s="88">
        <f ca="1">BT5</f>
        <v>44529</v>
      </c>
      <c r="BU4" s="89"/>
      <c r="BV4" s="89"/>
      <c r="BW4" s="89"/>
      <c r="BX4" s="89"/>
      <c r="BY4" s="89"/>
      <c r="BZ4" s="90"/>
      <c r="CA4" s="88">
        <f ca="1">CA5</f>
        <v>44536</v>
      </c>
      <c r="CB4" s="89"/>
      <c r="CC4" s="89"/>
      <c r="CD4" s="89"/>
      <c r="CE4" s="89"/>
      <c r="CF4" s="89"/>
      <c r="CG4" s="90"/>
      <c r="CH4" s="88">
        <f ca="1">CH5</f>
        <v>44543</v>
      </c>
      <c r="CI4" s="89"/>
      <c r="CJ4" s="89"/>
      <c r="CK4" s="89"/>
      <c r="CL4" s="89"/>
      <c r="CM4" s="89"/>
      <c r="CN4" s="90"/>
      <c r="CO4" s="88">
        <f ca="1">CO5</f>
        <v>44550</v>
      </c>
      <c r="CP4" s="89"/>
      <c r="CQ4" s="89"/>
      <c r="CR4" s="89"/>
      <c r="CS4" s="89"/>
      <c r="CT4" s="89"/>
      <c r="CU4" s="90"/>
      <c r="CV4" s="88">
        <f ca="1">CV5</f>
        <v>44557</v>
      </c>
      <c r="CW4" s="89"/>
      <c r="CX4" s="89"/>
      <c r="CY4" s="89"/>
      <c r="CZ4" s="89"/>
      <c r="DA4" s="89"/>
      <c r="DB4" s="90"/>
      <c r="DC4" s="88">
        <f ca="1">DC5</f>
        <v>44564</v>
      </c>
      <c r="DD4" s="89"/>
      <c r="DE4" s="89"/>
      <c r="DF4" s="89"/>
      <c r="DG4" s="89"/>
      <c r="DH4" s="89"/>
      <c r="DI4" s="90"/>
      <c r="DJ4" s="88">
        <f ca="1">DJ5</f>
        <v>44571</v>
      </c>
      <c r="DK4" s="89"/>
      <c r="DL4" s="89"/>
      <c r="DM4" s="89"/>
      <c r="DN4" s="89"/>
      <c r="DO4" s="89"/>
      <c r="DP4" s="90"/>
      <c r="DQ4" s="88">
        <f t="shared" ref="DQ4" ca="1" si="0">DQ5</f>
        <v>44578</v>
      </c>
      <c r="DR4" s="89"/>
      <c r="DS4" s="89"/>
      <c r="DT4" s="89"/>
      <c r="DU4" s="89"/>
      <c r="DV4" s="89"/>
      <c r="DW4" s="90"/>
      <c r="DX4" s="88">
        <f t="shared" ref="DX4" ca="1" si="1">DX5</f>
        <v>44585</v>
      </c>
      <c r="DY4" s="89"/>
      <c r="DZ4" s="89"/>
      <c r="EA4" s="89"/>
      <c r="EB4" s="89"/>
      <c r="EC4" s="89"/>
      <c r="ED4" s="90"/>
      <c r="EE4" s="88">
        <f t="shared" ref="EE4" ca="1" si="2">EE5</f>
        <v>44592</v>
      </c>
      <c r="EF4" s="89"/>
      <c r="EG4" s="89"/>
      <c r="EH4" s="89"/>
      <c r="EI4" s="89"/>
      <c r="EJ4" s="89"/>
      <c r="EK4" s="90"/>
      <c r="EL4" s="88">
        <f t="shared" ref="EL4" ca="1" si="3">EL5</f>
        <v>44599</v>
      </c>
      <c r="EM4" s="89"/>
      <c r="EN4" s="89"/>
      <c r="EO4" s="89"/>
      <c r="EP4" s="89"/>
      <c r="EQ4" s="89"/>
      <c r="ER4" s="90"/>
      <c r="ES4" s="88">
        <f t="shared" ref="ES4" ca="1" si="4">ES5</f>
        <v>44606</v>
      </c>
      <c r="ET4" s="89"/>
      <c r="EU4" s="89"/>
      <c r="EV4" s="89"/>
      <c r="EW4" s="89"/>
      <c r="EX4" s="89"/>
      <c r="EY4" s="90"/>
      <c r="EZ4" s="88">
        <f t="shared" ref="EZ4" ca="1" si="5">EZ5</f>
        <v>44613</v>
      </c>
      <c r="FA4" s="89"/>
      <c r="FB4" s="89"/>
      <c r="FC4" s="89"/>
      <c r="FD4" s="89"/>
      <c r="FE4" s="89"/>
      <c r="FF4" s="90"/>
      <c r="FG4" s="88">
        <f t="shared" ref="FG4" ca="1" si="6">FG5</f>
        <v>44620</v>
      </c>
      <c r="FH4" s="89"/>
      <c r="FI4" s="89"/>
      <c r="FJ4" s="89"/>
      <c r="FK4" s="89"/>
      <c r="FL4" s="89"/>
      <c r="FM4" s="90"/>
      <c r="FN4" s="88">
        <f t="shared" ref="FN4" ca="1" si="7">FN5</f>
        <v>44627</v>
      </c>
      <c r="FO4" s="89"/>
      <c r="FP4" s="89"/>
      <c r="FQ4" s="89"/>
      <c r="FR4" s="89"/>
      <c r="FS4" s="89"/>
      <c r="FT4" s="90"/>
      <c r="FU4" s="88">
        <f t="shared" ref="FU4" ca="1" si="8">FU5</f>
        <v>44634</v>
      </c>
      <c r="FV4" s="89"/>
      <c r="FW4" s="89"/>
      <c r="FX4" s="89"/>
      <c r="FY4" s="89"/>
      <c r="FZ4" s="89"/>
      <c r="GA4" s="90"/>
      <c r="GB4" s="88">
        <f t="shared" ref="GB4" ca="1" si="9">GB5</f>
        <v>44641</v>
      </c>
      <c r="GC4" s="89"/>
      <c r="GD4" s="89"/>
      <c r="GE4" s="89"/>
      <c r="GF4" s="89"/>
      <c r="GG4" s="89"/>
      <c r="GH4" s="90"/>
      <c r="GI4" s="88">
        <f t="shared" ref="GI4" ca="1" si="10">GI5</f>
        <v>44648</v>
      </c>
      <c r="GJ4" s="89"/>
      <c r="GK4" s="89"/>
      <c r="GL4" s="89"/>
      <c r="GM4" s="89"/>
      <c r="GN4" s="89"/>
      <c r="GO4" s="90"/>
      <c r="GP4" s="88">
        <f t="shared" ref="GP4" ca="1" si="11">GP5</f>
        <v>44655</v>
      </c>
      <c r="GQ4" s="89"/>
      <c r="GR4" s="89"/>
      <c r="GS4" s="89"/>
      <c r="GT4" s="89"/>
      <c r="GU4" s="89"/>
      <c r="GV4" s="90"/>
      <c r="GW4" s="88">
        <f t="shared" ref="GW4" ca="1" si="12">GW5</f>
        <v>44662</v>
      </c>
      <c r="GX4" s="89"/>
      <c r="GY4" s="89"/>
      <c r="GZ4" s="89"/>
      <c r="HA4" s="89"/>
      <c r="HB4" s="89"/>
      <c r="HC4" s="90"/>
      <c r="HD4" s="88">
        <f t="shared" ref="HD4" ca="1" si="13">HD5</f>
        <v>44669</v>
      </c>
      <c r="HE4" s="89"/>
      <c r="HF4" s="89"/>
      <c r="HG4" s="89"/>
      <c r="HH4" s="89"/>
      <c r="HI4" s="89"/>
      <c r="HJ4" s="90"/>
    </row>
    <row r="5" spans="1:218" ht="15" customHeight="1">
      <c r="A5" s="59" t="s">
        <v>31</v>
      </c>
      <c r="B5" s="87"/>
      <c r="C5" s="87"/>
      <c r="D5" s="87"/>
      <c r="E5" s="87"/>
      <c r="F5" s="87"/>
      <c r="G5" s="87"/>
      <c r="I5" s="11">
        <f ca="1">Project_Start-WEEKDAY(Project_Start,1)+2+7*(Display_Week-1)</f>
        <v>44466</v>
      </c>
      <c r="J5" s="10">
        <f ca="1">I5+1</f>
        <v>44467</v>
      </c>
      <c r="K5" s="10">
        <f t="shared" ref="K5:AX5" ca="1" si="14">J5+1</f>
        <v>44468</v>
      </c>
      <c r="L5" s="10">
        <f t="shared" ca="1" si="14"/>
        <v>44469</v>
      </c>
      <c r="M5" s="10">
        <f t="shared" ca="1" si="14"/>
        <v>44470</v>
      </c>
      <c r="N5" s="10">
        <f t="shared" ca="1" si="14"/>
        <v>44471</v>
      </c>
      <c r="O5" s="12">
        <f t="shared" ca="1" si="14"/>
        <v>44472</v>
      </c>
      <c r="P5" s="11">
        <f ca="1">O5+1</f>
        <v>44473</v>
      </c>
      <c r="Q5" s="10">
        <f ca="1">P5+1</f>
        <v>44474</v>
      </c>
      <c r="R5" s="10">
        <f t="shared" ca="1" si="14"/>
        <v>44475</v>
      </c>
      <c r="S5" s="10">
        <f t="shared" ca="1" si="14"/>
        <v>44476</v>
      </c>
      <c r="T5" s="10">
        <f t="shared" ca="1" si="14"/>
        <v>44477</v>
      </c>
      <c r="U5" s="10">
        <f t="shared" ca="1" si="14"/>
        <v>44478</v>
      </c>
      <c r="V5" s="12">
        <f t="shared" ca="1" si="14"/>
        <v>44479</v>
      </c>
      <c r="W5" s="11">
        <f ca="1">V5+1</f>
        <v>44480</v>
      </c>
      <c r="X5" s="10">
        <f ca="1">W5+1</f>
        <v>44481</v>
      </c>
      <c r="Y5" s="10">
        <f t="shared" ca="1" si="14"/>
        <v>44482</v>
      </c>
      <c r="Z5" s="10">
        <f t="shared" ca="1" si="14"/>
        <v>44483</v>
      </c>
      <c r="AA5" s="10">
        <f t="shared" ca="1" si="14"/>
        <v>44484</v>
      </c>
      <c r="AB5" s="10">
        <f t="shared" ca="1" si="14"/>
        <v>44485</v>
      </c>
      <c r="AC5" s="12">
        <f t="shared" ca="1" si="14"/>
        <v>44486</v>
      </c>
      <c r="AD5" s="11">
        <f ca="1">AC5+1</f>
        <v>44487</v>
      </c>
      <c r="AE5" s="10">
        <f ca="1">AD5+1</f>
        <v>44488</v>
      </c>
      <c r="AF5" s="10">
        <f t="shared" ca="1" si="14"/>
        <v>44489</v>
      </c>
      <c r="AG5" s="10">
        <f t="shared" ca="1" si="14"/>
        <v>44490</v>
      </c>
      <c r="AH5" s="10">
        <f t="shared" ca="1" si="14"/>
        <v>44491</v>
      </c>
      <c r="AI5" s="10">
        <f t="shared" ca="1" si="14"/>
        <v>44492</v>
      </c>
      <c r="AJ5" s="12">
        <f t="shared" ca="1" si="14"/>
        <v>44493</v>
      </c>
      <c r="AK5" s="11">
        <f ca="1">AJ5+1</f>
        <v>44494</v>
      </c>
      <c r="AL5" s="10">
        <f ca="1">AK5+1</f>
        <v>44495</v>
      </c>
      <c r="AM5" s="10">
        <f t="shared" ca="1" si="14"/>
        <v>44496</v>
      </c>
      <c r="AN5" s="10">
        <f t="shared" ca="1" si="14"/>
        <v>44497</v>
      </c>
      <c r="AO5" s="10">
        <f t="shared" ca="1" si="14"/>
        <v>44498</v>
      </c>
      <c r="AP5" s="10">
        <f t="shared" ca="1" si="14"/>
        <v>44499</v>
      </c>
      <c r="AQ5" s="12">
        <f t="shared" ca="1" si="14"/>
        <v>44500</v>
      </c>
      <c r="AR5" s="11">
        <f ca="1">AQ5+1</f>
        <v>44501</v>
      </c>
      <c r="AS5" s="10">
        <f ca="1">AR5+1</f>
        <v>44502</v>
      </c>
      <c r="AT5" s="10">
        <f t="shared" ca="1" si="14"/>
        <v>44503</v>
      </c>
      <c r="AU5" s="10">
        <f t="shared" ca="1" si="14"/>
        <v>44504</v>
      </c>
      <c r="AV5" s="10">
        <f t="shared" ca="1" si="14"/>
        <v>44505</v>
      </c>
      <c r="AW5" s="10">
        <f t="shared" ca="1" si="14"/>
        <v>44506</v>
      </c>
      <c r="AX5" s="12">
        <f t="shared" ca="1" si="14"/>
        <v>44507</v>
      </c>
      <c r="AY5" s="11">
        <f ca="1">AX5+1</f>
        <v>44508</v>
      </c>
      <c r="AZ5" s="10">
        <f ca="1">AY5+1</f>
        <v>44509</v>
      </c>
      <c r="BA5" s="10">
        <f t="shared" ref="BA5:BE5" ca="1" si="15">AZ5+1</f>
        <v>44510</v>
      </c>
      <c r="BB5" s="10">
        <f t="shared" ca="1" si="15"/>
        <v>44511</v>
      </c>
      <c r="BC5" s="10">
        <f t="shared" ca="1" si="15"/>
        <v>44512</v>
      </c>
      <c r="BD5" s="10">
        <f t="shared" ca="1" si="15"/>
        <v>44513</v>
      </c>
      <c r="BE5" s="12">
        <f t="shared" ca="1" si="15"/>
        <v>44514</v>
      </c>
      <c r="BF5" s="11">
        <f ca="1">BE5+1</f>
        <v>44515</v>
      </c>
      <c r="BG5" s="10">
        <f ca="1">BF5+1</f>
        <v>44516</v>
      </c>
      <c r="BH5" s="10">
        <f t="shared" ref="BH5:BM5" ca="1" si="16">BG5+1</f>
        <v>44517</v>
      </c>
      <c r="BI5" s="10">
        <f t="shared" ca="1" si="16"/>
        <v>44518</v>
      </c>
      <c r="BJ5" s="10">
        <f t="shared" ca="1" si="16"/>
        <v>44519</v>
      </c>
      <c r="BK5" s="10">
        <f t="shared" ca="1" si="16"/>
        <v>44520</v>
      </c>
      <c r="BL5" s="12">
        <f t="shared" ca="1" si="16"/>
        <v>44521</v>
      </c>
      <c r="BM5" s="12">
        <f t="shared" ca="1" si="16"/>
        <v>44522</v>
      </c>
      <c r="BN5" s="12">
        <f t="shared" ref="BN5" ca="1" si="17">BM5+1</f>
        <v>44523</v>
      </c>
      <c r="BO5" s="12">
        <f t="shared" ref="BO5" ca="1" si="18">BN5+1</f>
        <v>44524</v>
      </c>
      <c r="BP5" s="12">
        <f t="shared" ref="BP5" ca="1" si="19">BO5+1</f>
        <v>44525</v>
      </c>
      <c r="BQ5" s="12">
        <f t="shared" ref="BQ5" ca="1" si="20">BP5+1</f>
        <v>44526</v>
      </c>
      <c r="BR5" s="12">
        <f t="shared" ref="BR5" ca="1" si="21">BQ5+1</f>
        <v>44527</v>
      </c>
      <c r="BS5" s="12">
        <f t="shared" ref="BS5" ca="1" si="22">BR5+1</f>
        <v>44528</v>
      </c>
      <c r="BT5" s="12">
        <f t="shared" ref="BT5" ca="1" si="23">BS5+1</f>
        <v>44529</v>
      </c>
      <c r="BU5" s="12">
        <f t="shared" ref="BU5" ca="1" si="24">BT5+1</f>
        <v>44530</v>
      </c>
      <c r="BV5" s="12">
        <f t="shared" ref="BV5" ca="1" si="25">BU5+1</f>
        <v>44531</v>
      </c>
      <c r="BW5" s="12">
        <f t="shared" ref="BW5" ca="1" si="26">BV5+1</f>
        <v>44532</v>
      </c>
      <c r="BX5" s="12">
        <f t="shared" ref="BX5" ca="1" si="27">BW5+1</f>
        <v>44533</v>
      </c>
      <c r="BY5" s="12">
        <f t="shared" ref="BY5" ca="1" si="28">BX5+1</f>
        <v>44534</v>
      </c>
      <c r="BZ5" s="12">
        <f t="shared" ref="BZ5" ca="1" si="29">BY5+1</f>
        <v>44535</v>
      </c>
      <c r="CA5" s="12">
        <f t="shared" ref="CA5" ca="1" si="30">BZ5+1</f>
        <v>44536</v>
      </c>
      <c r="CB5" s="12">
        <f t="shared" ref="CB5" ca="1" si="31">CA5+1</f>
        <v>44537</v>
      </c>
      <c r="CC5" s="12">
        <f t="shared" ref="CC5" ca="1" si="32">CB5+1</f>
        <v>44538</v>
      </c>
      <c r="CD5" s="12">
        <f t="shared" ref="CD5" ca="1" si="33">CC5+1</f>
        <v>44539</v>
      </c>
      <c r="CE5" s="12">
        <f t="shared" ref="CE5" ca="1" si="34">CD5+1</f>
        <v>44540</v>
      </c>
      <c r="CF5" s="12">
        <f t="shared" ref="CF5" ca="1" si="35">CE5+1</f>
        <v>44541</v>
      </c>
      <c r="CG5" s="12">
        <f t="shared" ref="CG5" ca="1" si="36">CF5+1</f>
        <v>44542</v>
      </c>
      <c r="CH5" s="12">
        <f t="shared" ref="CH5" ca="1" si="37">CG5+1</f>
        <v>44543</v>
      </c>
      <c r="CI5" s="12">
        <f t="shared" ref="CI5" ca="1" si="38">CH5+1</f>
        <v>44544</v>
      </c>
      <c r="CJ5" s="12">
        <f t="shared" ref="CJ5" ca="1" si="39">CI5+1</f>
        <v>44545</v>
      </c>
      <c r="CK5" s="12">
        <f t="shared" ref="CK5" ca="1" si="40">CJ5+1</f>
        <v>44546</v>
      </c>
      <c r="CL5" s="12">
        <f t="shared" ref="CL5" ca="1" si="41">CK5+1</f>
        <v>44547</v>
      </c>
      <c r="CM5" s="12">
        <f t="shared" ref="CM5" ca="1" si="42">CL5+1</f>
        <v>44548</v>
      </c>
      <c r="CN5" s="12">
        <f t="shared" ref="CN5" ca="1" si="43">CM5+1</f>
        <v>44549</v>
      </c>
      <c r="CO5" s="12">
        <f t="shared" ref="CO5" ca="1" si="44">CN5+1</f>
        <v>44550</v>
      </c>
      <c r="CP5" s="12">
        <f t="shared" ref="CP5" ca="1" si="45">CO5+1</f>
        <v>44551</v>
      </c>
      <c r="CQ5" s="12">
        <f t="shared" ref="CQ5" ca="1" si="46">CP5+1</f>
        <v>44552</v>
      </c>
      <c r="CR5" s="12">
        <f t="shared" ref="CR5" ca="1" si="47">CQ5+1</f>
        <v>44553</v>
      </c>
      <c r="CS5" s="12">
        <f t="shared" ref="CS5" ca="1" si="48">CR5+1</f>
        <v>44554</v>
      </c>
      <c r="CT5" s="12">
        <f t="shared" ref="CT5" ca="1" si="49">CS5+1</f>
        <v>44555</v>
      </c>
      <c r="CU5" s="12">
        <f t="shared" ref="CU5" ca="1" si="50">CT5+1</f>
        <v>44556</v>
      </c>
      <c r="CV5" s="12">
        <f t="shared" ref="CV5" ca="1" si="51">CU5+1</f>
        <v>44557</v>
      </c>
      <c r="CW5" s="12">
        <f t="shared" ref="CW5" ca="1" si="52">CV5+1</f>
        <v>44558</v>
      </c>
      <c r="CX5" s="12">
        <f t="shared" ref="CX5" ca="1" si="53">CW5+1</f>
        <v>44559</v>
      </c>
      <c r="CY5" s="12">
        <f t="shared" ref="CY5" ca="1" si="54">CX5+1</f>
        <v>44560</v>
      </c>
      <c r="CZ5" s="12">
        <f t="shared" ref="CZ5" ca="1" si="55">CY5+1</f>
        <v>44561</v>
      </c>
      <c r="DA5" s="12">
        <f t="shared" ref="DA5" ca="1" si="56">CZ5+1</f>
        <v>44562</v>
      </c>
      <c r="DB5" s="12">
        <f t="shared" ref="DB5" ca="1" si="57">DA5+1</f>
        <v>44563</v>
      </c>
      <c r="DC5" s="12">
        <f t="shared" ref="DC5" ca="1" si="58">DB5+1</f>
        <v>44564</v>
      </c>
      <c r="DD5" s="12">
        <f t="shared" ref="DD5" ca="1" si="59">DC5+1</f>
        <v>44565</v>
      </c>
      <c r="DE5" s="12">
        <f t="shared" ref="DE5" ca="1" si="60">DD5+1</f>
        <v>44566</v>
      </c>
      <c r="DF5" s="12">
        <f t="shared" ref="DF5" ca="1" si="61">DE5+1</f>
        <v>44567</v>
      </c>
      <c r="DG5" s="12">
        <f t="shared" ref="DG5" ca="1" si="62">DF5+1</f>
        <v>44568</v>
      </c>
      <c r="DH5" s="12">
        <f t="shared" ref="DH5" ca="1" si="63">DG5+1</f>
        <v>44569</v>
      </c>
      <c r="DI5" s="12">
        <f t="shared" ref="DI5" ca="1" si="64">DH5+1</f>
        <v>44570</v>
      </c>
      <c r="DJ5" s="12">
        <f t="shared" ref="DJ5" ca="1" si="65">DI5+1</f>
        <v>44571</v>
      </c>
      <c r="DK5" s="12">
        <f t="shared" ref="DK5" ca="1" si="66">DJ5+1</f>
        <v>44572</v>
      </c>
      <c r="DL5" s="12">
        <f t="shared" ref="DL5" ca="1" si="67">DK5+1</f>
        <v>44573</v>
      </c>
      <c r="DM5" s="12">
        <f t="shared" ref="DM5" ca="1" si="68">DL5+1</f>
        <v>44574</v>
      </c>
      <c r="DN5" s="12">
        <f t="shared" ref="DN5" ca="1" si="69">DM5+1</f>
        <v>44575</v>
      </c>
      <c r="DO5" s="12">
        <f t="shared" ref="DO5" ca="1" si="70">DN5+1</f>
        <v>44576</v>
      </c>
      <c r="DP5" s="12">
        <f t="shared" ref="DP5" ca="1" si="71">DO5+1</f>
        <v>44577</v>
      </c>
      <c r="DQ5" s="12">
        <f t="shared" ref="DQ5" ca="1" si="72">DP5+1</f>
        <v>44578</v>
      </c>
      <c r="DR5" s="12">
        <f t="shared" ref="DR5" ca="1" si="73">DQ5+1</f>
        <v>44579</v>
      </c>
      <c r="DS5" s="12">
        <f t="shared" ref="DS5" ca="1" si="74">DR5+1</f>
        <v>44580</v>
      </c>
      <c r="DT5" s="12">
        <f t="shared" ref="DT5" ca="1" si="75">DS5+1</f>
        <v>44581</v>
      </c>
      <c r="DU5" s="12">
        <f t="shared" ref="DU5" ca="1" si="76">DT5+1</f>
        <v>44582</v>
      </c>
      <c r="DV5" s="12">
        <f t="shared" ref="DV5" ca="1" si="77">DU5+1</f>
        <v>44583</v>
      </c>
      <c r="DW5" s="12">
        <f t="shared" ref="DW5" ca="1" si="78">DV5+1</f>
        <v>44584</v>
      </c>
      <c r="DX5" s="12">
        <f t="shared" ref="DX5" ca="1" si="79">DW5+1</f>
        <v>44585</v>
      </c>
      <c r="DY5" s="12">
        <f t="shared" ref="DY5" ca="1" si="80">DX5+1</f>
        <v>44586</v>
      </c>
      <c r="DZ5" s="12">
        <f t="shared" ref="DZ5" ca="1" si="81">DY5+1</f>
        <v>44587</v>
      </c>
      <c r="EA5" s="12">
        <f t="shared" ref="EA5" ca="1" si="82">DZ5+1</f>
        <v>44588</v>
      </c>
      <c r="EB5" s="12">
        <f t="shared" ref="EB5" ca="1" si="83">EA5+1</f>
        <v>44589</v>
      </c>
      <c r="EC5" s="12">
        <f t="shared" ref="EC5" ca="1" si="84">EB5+1</f>
        <v>44590</v>
      </c>
      <c r="ED5" s="12">
        <f t="shared" ref="ED5" ca="1" si="85">EC5+1</f>
        <v>44591</v>
      </c>
      <c r="EE5" s="12">
        <f t="shared" ref="EE5" ca="1" si="86">ED5+1</f>
        <v>44592</v>
      </c>
      <c r="EF5" s="12">
        <f t="shared" ref="EF5" ca="1" si="87">EE5+1</f>
        <v>44593</v>
      </c>
      <c r="EG5" s="12">
        <f t="shared" ref="EG5" ca="1" si="88">EF5+1</f>
        <v>44594</v>
      </c>
      <c r="EH5" s="12">
        <f t="shared" ref="EH5" ca="1" si="89">EG5+1</f>
        <v>44595</v>
      </c>
      <c r="EI5" s="12">
        <f t="shared" ref="EI5" ca="1" si="90">EH5+1</f>
        <v>44596</v>
      </c>
      <c r="EJ5" s="12">
        <f t="shared" ref="EJ5" ca="1" si="91">EI5+1</f>
        <v>44597</v>
      </c>
      <c r="EK5" s="12">
        <f t="shared" ref="EK5" ca="1" si="92">EJ5+1</f>
        <v>44598</v>
      </c>
      <c r="EL5" s="12">
        <f t="shared" ref="EL5" ca="1" si="93">EK5+1</f>
        <v>44599</v>
      </c>
      <c r="EM5" s="12">
        <f t="shared" ref="EM5" ca="1" si="94">EL5+1</f>
        <v>44600</v>
      </c>
      <c r="EN5" s="12">
        <f t="shared" ref="EN5" ca="1" si="95">EM5+1</f>
        <v>44601</v>
      </c>
      <c r="EO5" s="12">
        <f t="shared" ref="EO5" ca="1" si="96">EN5+1</f>
        <v>44602</v>
      </c>
      <c r="EP5" s="12">
        <f t="shared" ref="EP5" ca="1" si="97">EO5+1</f>
        <v>44603</v>
      </c>
      <c r="EQ5" s="12">
        <f t="shared" ref="EQ5" ca="1" si="98">EP5+1</f>
        <v>44604</v>
      </c>
      <c r="ER5" s="12">
        <f t="shared" ref="ER5" ca="1" si="99">EQ5+1</f>
        <v>44605</v>
      </c>
      <c r="ES5" s="12">
        <f t="shared" ref="ES5" ca="1" si="100">ER5+1</f>
        <v>44606</v>
      </c>
      <c r="ET5" s="12">
        <f t="shared" ref="ET5" ca="1" si="101">ES5+1</f>
        <v>44607</v>
      </c>
      <c r="EU5" s="12">
        <f t="shared" ref="EU5" ca="1" si="102">ET5+1</f>
        <v>44608</v>
      </c>
      <c r="EV5" s="12">
        <f t="shared" ref="EV5" ca="1" si="103">EU5+1</f>
        <v>44609</v>
      </c>
      <c r="EW5" s="12">
        <f t="shared" ref="EW5" ca="1" si="104">EV5+1</f>
        <v>44610</v>
      </c>
      <c r="EX5" s="12">
        <f t="shared" ref="EX5" ca="1" si="105">EW5+1</f>
        <v>44611</v>
      </c>
      <c r="EY5" s="12">
        <f t="shared" ref="EY5" ca="1" si="106">EX5+1</f>
        <v>44612</v>
      </c>
      <c r="EZ5" s="12">
        <f t="shared" ref="EZ5" ca="1" si="107">EY5+1</f>
        <v>44613</v>
      </c>
      <c r="FA5" s="12">
        <f t="shared" ref="FA5" ca="1" si="108">EZ5+1</f>
        <v>44614</v>
      </c>
      <c r="FB5" s="12">
        <f t="shared" ref="FB5" ca="1" si="109">FA5+1</f>
        <v>44615</v>
      </c>
      <c r="FC5" s="12">
        <f t="shared" ref="FC5" ca="1" si="110">FB5+1</f>
        <v>44616</v>
      </c>
      <c r="FD5" s="12">
        <f t="shared" ref="FD5" ca="1" si="111">FC5+1</f>
        <v>44617</v>
      </c>
      <c r="FE5" s="12">
        <f t="shared" ref="FE5" ca="1" si="112">FD5+1</f>
        <v>44618</v>
      </c>
      <c r="FF5" s="12">
        <f t="shared" ref="FF5" ca="1" si="113">FE5+1</f>
        <v>44619</v>
      </c>
      <c r="FG5" s="12">
        <f t="shared" ref="FG5" ca="1" si="114">FF5+1</f>
        <v>44620</v>
      </c>
      <c r="FH5" s="12">
        <f t="shared" ref="FH5" ca="1" si="115">FG5+1</f>
        <v>44621</v>
      </c>
      <c r="FI5" s="12">
        <f t="shared" ref="FI5" ca="1" si="116">FH5+1</f>
        <v>44622</v>
      </c>
      <c r="FJ5" s="12">
        <f t="shared" ref="FJ5" ca="1" si="117">FI5+1</f>
        <v>44623</v>
      </c>
      <c r="FK5" s="12">
        <f t="shared" ref="FK5" ca="1" si="118">FJ5+1</f>
        <v>44624</v>
      </c>
      <c r="FL5" s="12">
        <f t="shared" ref="FL5" ca="1" si="119">FK5+1</f>
        <v>44625</v>
      </c>
      <c r="FM5" s="12">
        <f t="shared" ref="FM5" ca="1" si="120">FL5+1</f>
        <v>44626</v>
      </c>
      <c r="FN5" s="12">
        <f t="shared" ref="FN5" ca="1" si="121">FM5+1</f>
        <v>44627</v>
      </c>
      <c r="FO5" s="12">
        <f t="shared" ref="FO5" ca="1" si="122">FN5+1</f>
        <v>44628</v>
      </c>
      <c r="FP5" s="12">
        <f t="shared" ref="FP5" ca="1" si="123">FO5+1</f>
        <v>44629</v>
      </c>
      <c r="FQ5" s="12">
        <f t="shared" ref="FQ5" ca="1" si="124">FP5+1</f>
        <v>44630</v>
      </c>
      <c r="FR5" s="12">
        <f t="shared" ref="FR5" ca="1" si="125">FQ5+1</f>
        <v>44631</v>
      </c>
      <c r="FS5" s="12">
        <f t="shared" ref="FS5" ca="1" si="126">FR5+1</f>
        <v>44632</v>
      </c>
      <c r="FT5" s="12">
        <f t="shared" ref="FT5" ca="1" si="127">FS5+1</f>
        <v>44633</v>
      </c>
      <c r="FU5" s="12">
        <f t="shared" ref="FU5" ca="1" si="128">FT5+1</f>
        <v>44634</v>
      </c>
      <c r="FV5" s="12">
        <f t="shared" ref="FV5" ca="1" si="129">FU5+1</f>
        <v>44635</v>
      </c>
      <c r="FW5" s="12">
        <f t="shared" ref="FW5" ca="1" si="130">FV5+1</f>
        <v>44636</v>
      </c>
      <c r="FX5" s="12">
        <f t="shared" ref="FX5" ca="1" si="131">FW5+1</f>
        <v>44637</v>
      </c>
      <c r="FY5" s="12">
        <f t="shared" ref="FY5" ca="1" si="132">FX5+1</f>
        <v>44638</v>
      </c>
      <c r="FZ5" s="12">
        <f t="shared" ref="FZ5" ca="1" si="133">FY5+1</f>
        <v>44639</v>
      </c>
      <c r="GA5" s="12">
        <f t="shared" ref="GA5" ca="1" si="134">FZ5+1</f>
        <v>44640</v>
      </c>
      <c r="GB5" s="12">
        <f t="shared" ref="GB5" ca="1" si="135">GA5+1</f>
        <v>44641</v>
      </c>
      <c r="GC5" s="12">
        <f t="shared" ref="GC5" ca="1" si="136">GB5+1</f>
        <v>44642</v>
      </c>
      <c r="GD5" s="12">
        <f t="shared" ref="GD5" ca="1" si="137">GC5+1</f>
        <v>44643</v>
      </c>
      <c r="GE5" s="12">
        <f t="shared" ref="GE5" ca="1" si="138">GD5+1</f>
        <v>44644</v>
      </c>
      <c r="GF5" s="12">
        <f t="shared" ref="GF5" ca="1" si="139">GE5+1</f>
        <v>44645</v>
      </c>
      <c r="GG5" s="12">
        <f t="shared" ref="GG5" ca="1" si="140">GF5+1</f>
        <v>44646</v>
      </c>
      <c r="GH5" s="12">
        <f t="shared" ref="GH5" ca="1" si="141">GG5+1</f>
        <v>44647</v>
      </c>
      <c r="GI5" s="12">
        <f t="shared" ref="GI5" ca="1" si="142">GH5+1</f>
        <v>44648</v>
      </c>
      <c r="GJ5" s="12">
        <f t="shared" ref="GJ5" ca="1" si="143">GI5+1</f>
        <v>44649</v>
      </c>
      <c r="GK5" s="12">
        <f t="shared" ref="GK5" ca="1" si="144">GJ5+1</f>
        <v>44650</v>
      </c>
      <c r="GL5" s="12">
        <f t="shared" ref="GL5" ca="1" si="145">GK5+1</f>
        <v>44651</v>
      </c>
      <c r="GM5" s="12">
        <f t="shared" ref="GM5" ca="1" si="146">GL5+1</f>
        <v>44652</v>
      </c>
      <c r="GN5" s="12">
        <f t="shared" ref="GN5" ca="1" si="147">GM5+1</f>
        <v>44653</v>
      </c>
      <c r="GO5" s="12">
        <f t="shared" ref="GO5" ca="1" si="148">GN5+1</f>
        <v>44654</v>
      </c>
      <c r="GP5" s="12">
        <f t="shared" ref="GP5" ca="1" si="149">GO5+1</f>
        <v>44655</v>
      </c>
      <c r="GQ5" s="12">
        <f t="shared" ref="GQ5" ca="1" si="150">GP5+1</f>
        <v>44656</v>
      </c>
      <c r="GR5" s="12">
        <f t="shared" ref="GR5" ca="1" si="151">GQ5+1</f>
        <v>44657</v>
      </c>
      <c r="GS5" s="12">
        <f t="shared" ref="GS5" ca="1" si="152">GR5+1</f>
        <v>44658</v>
      </c>
      <c r="GT5" s="12">
        <f t="shared" ref="GT5" ca="1" si="153">GS5+1</f>
        <v>44659</v>
      </c>
      <c r="GU5" s="12">
        <f t="shared" ref="GU5" ca="1" si="154">GT5+1</f>
        <v>44660</v>
      </c>
      <c r="GV5" s="12">
        <f t="shared" ref="GV5" ca="1" si="155">GU5+1</f>
        <v>44661</v>
      </c>
      <c r="GW5" s="12">
        <f t="shared" ref="GW5" ca="1" si="156">GV5+1</f>
        <v>44662</v>
      </c>
      <c r="GX5" s="12">
        <f t="shared" ref="GX5" ca="1" si="157">GW5+1</f>
        <v>44663</v>
      </c>
      <c r="GY5" s="12">
        <f t="shared" ref="GY5" ca="1" si="158">GX5+1</f>
        <v>44664</v>
      </c>
      <c r="GZ5" s="12">
        <f t="shared" ref="GZ5" ca="1" si="159">GY5+1</f>
        <v>44665</v>
      </c>
      <c r="HA5" s="12">
        <f t="shared" ref="HA5" ca="1" si="160">GZ5+1</f>
        <v>44666</v>
      </c>
      <c r="HB5" s="12">
        <f t="shared" ref="HB5" ca="1" si="161">HA5+1</f>
        <v>44667</v>
      </c>
      <c r="HC5" s="12">
        <f t="shared" ref="HC5" ca="1" si="162">HB5+1</f>
        <v>44668</v>
      </c>
      <c r="HD5" s="12">
        <f t="shared" ref="HD5" ca="1" si="163">HC5+1</f>
        <v>44669</v>
      </c>
      <c r="HE5" s="12">
        <f t="shared" ref="HE5" ca="1" si="164">HD5+1</f>
        <v>44670</v>
      </c>
      <c r="HF5" s="12">
        <f t="shared" ref="HF5" ca="1" si="165">HE5+1</f>
        <v>44671</v>
      </c>
      <c r="HG5" s="12">
        <f t="shared" ref="HG5:HH5" ca="1" si="166">HF5+1</f>
        <v>44672</v>
      </c>
      <c r="HH5" s="12">
        <f t="shared" ca="1" si="166"/>
        <v>44673</v>
      </c>
      <c r="HI5" s="12">
        <f t="shared" ref="HI5" ca="1" si="167">HH5+1</f>
        <v>44674</v>
      </c>
      <c r="HJ5" s="12">
        <f t="shared" ref="HJ5" ca="1" si="168">HI5+1</f>
        <v>44675</v>
      </c>
    </row>
    <row r="6" spans="1:218" ht="30" customHeight="1" thickBot="1">
      <c r="A6" s="59" t="s">
        <v>32</v>
      </c>
      <c r="B6" s="8" t="s">
        <v>8</v>
      </c>
      <c r="C6" s="9"/>
      <c r="D6" s="9" t="s">
        <v>2</v>
      </c>
      <c r="E6" s="9" t="s">
        <v>4</v>
      </c>
      <c r="F6" s="9" t="s">
        <v>5</v>
      </c>
      <c r="G6" s="9"/>
      <c r="H6" s="9" t="s">
        <v>6</v>
      </c>
      <c r="I6" s="13" t="str">
        <f t="shared" ref="I6" ca="1" si="169">LEFT(TEXT(I5,"ddd"),1)</f>
        <v>M</v>
      </c>
      <c r="J6" s="13" t="str">
        <f t="shared" ref="J6:AR6" ca="1" si="170">LEFT(TEXT(J5,"ddd"),1)</f>
        <v>T</v>
      </c>
      <c r="K6" s="13" t="str">
        <f t="shared" ca="1" si="170"/>
        <v>W</v>
      </c>
      <c r="L6" s="13" t="str">
        <f t="shared" ca="1" si="170"/>
        <v>T</v>
      </c>
      <c r="M6" s="13" t="str">
        <f t="shared" ca="1" si="170"/>
        <v>F</v>
      </c>
      <c r="N6" s="13" t="str">
        <f t="shared" ca="1" si="170"/>
        <v>S</v>
      </c>
      <c r="O6" s="13" t="str">
        <f t="shared" ca="1" si="170"/>
        <v>S</v>
      </c>
      <c r="P6" s="13" t="str">
        <f t="shared" ca="1" si="170"/>
        <v>M</v>
      </c>
      <c r="Q6" s="13" t="str">
        <f t="shared" ca="1" si="170"/>
        <v>T</v>
      </c>
      <c r="R6" s="13" t="str">
        <f t="shared" ca="1" si="170"/>
        <v>W</v>
      </c>
      <c r="S6" s="13" t="str">
        <f t="shared" ca="1" si="170"/>
        <v>T</v>
      </c>
      <c r="T6" s="13" t="str">
        <f t="shared" ca="1" si="170"/>
        <v>F</v>
      </c>
      <c r="U6" s="13" t="str">
        <f t="shared" ca="1" si="170"/>
        <v>S</v>
      </c>
      <c r="V6" s="13" t="str">
        <f t="shared" ca="1" si="170"/>
        <v>S</v>
      </c>
      <c r="W6" s="13" t="str">
        <f t="shared" ca="1" si="170"/>
        <v>M</v>
      </c>
      <c r="X6" s="13" t="str">
        <f t="shared" ca="1" si="170"/>
        <v>T</v>
      </c>
      <c r="Y6" s="13" t="str">
        <f t="shared" ca="1" si="170"/>
        <v>W</v>
      </c>
      <c r="Z6" s="13" t="str">
        <f t="shared" ca="1" si="170"/>
        <v>T</v>
      </c>
      <c r="AA6" s="13" t="str">
        <f t="shared" ca="1" si="170"/>
        <v>F</v>
      </c>
      <c r="AB6" s="13" t="str">
        <f t="shared" ca="1" si="170"/>
        <v>S</v>
      </c>
      <c r="AC6" s="13" t="str">
        <f t="shared" ca="1" si="170"/>
        <v>S</v>
      </c>
      <c r="AD6" s="13" t="str">
        <f t="shared" ca="1" si="170"/>
        <v>M</v>
      </c>
      <c r="AE6" s="13" t="str">
        <f t="shared" ca="1" si="170"/>
        <v>T</v>
      </c>
      <c r="AF6" s="13" t="str">
        <f t="shared" ca="1" si="170"/>
        <v>W</v>
      </c>
      <c r="AG6" s="13" t="str">
        <f t="shared" ca="1" si="170"/>
        <v>T</v>
      </c>
      <c r="AH6" s="13" t="str">
        <f t="shared" ca="1" si="170"/>
        <v>F</v>
      </c>
      <c r="AI6" s="13" t="str">
        <f t="shared" ca="1" si="170"/>
        <v>S</v>
      </c>
      <c r="AJ6" s="13" t="str">
        <f t="shared" ca="1" si="170"/>
        <v>S</v>
      </c>
      <c r="AK6" s="13" t="str">
        <f t="shared" ca="1" si="170"/>
        <v>M</v>
      </c>
      <c r="AL6" s="13" t="str">
        <f t="shared" ca="1" si="170"/>
        <v>T</v>
      </c>
      <c r="AM6" s="13" t="str">
        <f t="shared" ca="1" si="170"/>
        <v>W</v>
      </c>
      <c r="AN6" s="13" t="str">
        <f t="shared" ca="1" si="170"/>
        <v>T</v>
      </c>
      <c r="AO6" s="13" t="str">
        <f t="shared" ca="1" si="170"/>
        <v>F</v>
      </c>
      <c r="AP6" s="13" t="str">
        <f t="shared" ca="1" si="170"/>
        <v>S</v>
      </c>
      <c r="AQ6" s="13" t="str">
        <f t="shared" ca="1" si="170"/>
        <v>S</v>
      </c>
      <c r="AR6" s="13" t="str">
        <f t="shared" ca="1" si="170"/>
        <v>M</v>
      </c>
      <c r="AS6" s="13" t="str">
        <f t="shared" ref="AS6:DD6" ca="1" si="171">LEFT(TEXT(AS5,"ddd"),1)</f>
        <v>T</v>
      </c>
      <c r="AT6" s="13" t="str">
        <f t="shared" ca="1" si="171"/>
        <v>W</v>
      </c>
      <c r="AU6" s="13" t="str">
        <f t="shared" ca="1" si="171"/>
        <v>T</v>
      </c>
      <c r="AV6" s="13" t="str">
        <f t="shared" ca="1" si="171"/>
        <v>F</v>
      </c>
      <c r="AW6" s="13" t="str">
        <f t="shared" ca="1" si="171"/>
        <v>S</v>
      </c>
      <c r="AX6" s="13" t="str">
        <f t="shared" ca="1" si="171"/>
        <v>S</v>
      </c>
      <c r="AY6" s="13" t="str">
        <f t="shared" ca="1" si="171"/>
        <v>M</v>
      </c>
      <c r="AZ6" s="13" t="str">
        <f t="shared" ca="1" si="171"/>
        <v>T</v>
      </c>
      <c r="BA6" s="13" t="str">
        <f t="shared" ca="1" si="171"/>
        <v>W</v>
      </c>
      <c r="BB6" s="13" t="str">
        <f t="shared" ca="1" si="171"/>
        <v>T</v>
      </c>
      <c r="BC6" s="13" t="str">
        <f t="shared" ca="1" si="171"/>
        <v>F</v>
      </c>
      <c r="BD6" s="13" t="str">
        <f t="shared" ca="1" si="171"/>
        <v>S</v>
      </c>
      <c r="BE6" s="13" t="str">
        <f t="shared" ca="1" si="171"/>
        <v>S</v>
      </c>
      <c r="BF6" s="13" t="str">
        <f t="shared" ca="1" si="171"/>
        <v>M</v>
      </c>
      <c r="BG6" s="13" t="str">
        <f t="shared" ca="1" si="171"/>
        <v>T</v>
      </c>
      <c r="BH6" s="13" t="str">
        <f t="shared" ca="1" si="171"/>
        <v>W</v>
      </c>
      <c r="BI6" s="13" t="str">
        <f t="shared" ca="1" si="171"/>
        <v>T</v>
      </c>
      <c r="BJ6" s="13" t="str">
        <f t="shared" ca="1" si="171"/>
        <v>F</v>
      </c>
      <c r="BK6" s="13" t="str">
        <f t="shared" ca="1" si="171"/>
        <v>S</v>
      </c>
      <c r="BL6" s="13" t="str">
        <f t="shared" ca="1" si="171"/>
        <v>S</v>
      </c>
      <c r="BM6" s="13" t="str">
        <f t="shared" ca="1" si="171"/>
        <v>M</v>
      </c>
      <c r="BN6" s="13" t="str">
        <f t="shared" ca="1" si="171"/>
        <v>T</v>
      </c>
      <c r="BO6" s="13" t="str">
        <f t="shared" ca="1" si="171"/>
        <v>W</v>
      </c>
      <c r="BP6" s="13" t="str">
        <f t="shared" ca="1" si="171"/>
        <v>T</v>
      </c>
      <c r="BQ6" s="13" t="str">
        <f t="shared" ca="1" si="171"/>
        <v>F</v>
      </c>
      <c r="BR6" s="13" t="str">
        <f t="shared" ca="1" si="171"/>
        <v>S</v>
      </c>
      <c r="BS6" s="13" t="str">
        <f t="shared" ca="1" si="171"/>
        <v>S</v>
      </c>
      <c r="BT6" s="13" t="str">
        <f t="shared" ca="1" si="171"/>
        <v>M</v>
      </c>
      <c r="BU6" s="13" t="str">
        <f t="shared" ca="1" si="171"/>
        <v>T</v>
      </c>
      <c r="BV6" s="13" t="str">
        <f t="shared" ca="1" si="171"/>
        <v>W</v>
      </c>
      <c r="BW6" s="13" t="str">
        <f t="shared" ca="1" si="171"/>
        <v>T</v>
      </c>
      <c r="BX6" s="13" t="str">
        <f t="shared" ca="1" si="171"/>
        <v>F</v>
      </c>
      <c r="BY6" s="13" t="str">
        <f t="shared" ca="1" si="171"/>
        <v>S</v>
      </c>
      <c r="BZ6" s="13" t="str">
        <f t="shared" ca="1" si="171"/>
        <v>S</v>
      </c>
      <c r="CA6" s="13" t="str">
        <f t="shared" ca="1" si="171"/>
        <v>M</v>
      </c>
      <c r="CB6" s="13" t="str">
        <f t="shared" ca="1" si="171"/>
        <v>T</v>
      </c>
      <c r="CC6" s="13" t="str">
        <f t="shared" ca="1" si="171"/>
        <v>W</v>
      </c>
      <c r="CD6" s="13" t="str">
        <f t="shared" ca="1" si="171"/>
        <v>T</v>
      </c>
      <c r="CE6" s="13" t="str">
        <f t="shared" ca="1" si="171"/>
        <v>F</v>
      </c>
      <c r="CF6" s="13" t="str">
        <f t="shared" ca="1" si="171"/>
        <v>S</v>
      </c>
      <c r="CG6" s="13" t="str">
        <f t="shared" ca="1" si="171"/>
        <v>S</v>
      </c>
      <c r="CH6" s="13" t="str">
        <f t="shared" ca="1" si="171"/>
        <v>M</v>
      </c>
      <c r="CI6" s="13" t="str">
        <f t="shared" ca="1" si="171"/>
        <v>T</v>
      </c>
      <c r="CJ6" s="13" t="str">
        <f t="shared" ca="1" si="171"/>
        <v>W</v>
      </c>
      <c r="CK6" s="13" t="str">
        <f t="shared" ca="1" si="171"/>
        <v>T</v>
      </c>
      <c r="CL6" s="13" t="str">
        <f t="shared" ca="1" si="171"/>
        <v>F</v>
      </c>
      <c r="CM6" s="13" t="str">
        <f t="shared" ca="1" si="171"/>
        <v>S</v>
      </c>
      <c r="CN6" s="13" t="str">
        <f t="shared" ca="1" si="171"/>
        <v>S</v>
      </c>
      <c r="CO6" s="13" t="str">
        <f t="shared" ca="1" si="171"/>
        <v>M</v>
      </c>
      <c r="CP6" s="13" t="str">
        <f t="shared" ca="1" si="171"/>
        <v>T</v>
      </c>
      <c r="CQ6" s="13" t="str">
        <f t="shared" ca="1" si="171"/>
        <v>W</v>
      </c>
      <c r="CR6" s="13" t="str">
        <f t="shared" ca="1" si="171"/>
        <v>T</v>
      </c>
      <c r="CS6" s="13" t="str">
        <f t="shared" ca="1" si="171"/>
        <v>F</v>
      </c>
      <c r="CT6" s="13" t="str">
        <f t="shared" ca="1" si="171"/>
        <v>S</v>
      </c>
      <c r="CU6" s="13" t="str">
        <f t="shared" ca="1" si="171"/>
        <v>S</v>
      </c>
      <c r="CV6" s="13" t="str">
        <f t="shared" ca="1" si="171"/>
        <v>M</v>
      </c>
      <c r="CW6" s="13" t="str">
        <f t="shared" ca="1" si="171"/>
        <v>T</v>
      </c>
      <c r="CX6" s="13" t="str">
        <f t="shared" ca="1" si="171"/>
        <v>W</v>
      </c>
      <c r="CY6" s="13" t="str">
        <f t="shared" ca="1" si="171"/>
        <v>T</v>
      </c>
      <c r="CZ6" s="13" t="str">
        <f t="shared" ca="1" si="171"/>
        <v>F</v>
      </c>
      <c r="DA6" s="13" t="str">
        <f t="shared" ca="1" si="171"/>
        <v>S</v>
      </c>
      <c r="DB6" s="13" t="str">
        <f t="shared" ca="1" si="171"/>
        <v>S</v>
      </c>
      <c r="DC6" s="13" t="str">
        <f t="shared" ca="1" si="171"/>
        <v>M</v>
      </c>
      <c r="DD6" s="13" t="str">
        <f t="shared" ca="1" si="171"/>
        <v>T</v>
      </c>
      <c r="DE6" s="13" t="str">
        <f t="shared" ref="DE6:FP6" ca="1" si="172">LEFT(TEXT(DE5,"ddd"),1)</f>
        <v>W</v>
      </c>
      <c r="DF6" s="13" t="str">
        <f t="shared" ca="1" si="172"/>
        <v>T</v>
      </c>
      <c r="DG6" s="13" t="str">
        <f t="shared" ca="1" si="172"/>
        <v>F</v>
      </c>
      <c r="DH6" s="13" t="str">
        <f t="shared" ca="1" si="172"/>
        <v>S</v>
      </c>
      <c r="DI6" s="13" t="str">
        <f t="shared" ca="1" si="172"/>
        <v>S</v>
      </c>
      <c r="DJ6" s="13" t="str">
        <f t="shared" ca="1" si="172"/>
        <v>M</v>
      </c>
      <c r="DK6" s="13" t="str">
        <f t="shared" ca="1" si="172"/>
        <v>T</v>
      </c>
      <c r="DL6" s="13" t="str">
        <f t="shared" ca="1" si="172"/>
        <v>W</v>
      </c>
      <c r="DM6" s="13" t="str">
        <f t="shared" ca="1" si="172"/>
        <v>T</v>
      </c>
      <c r="DN6" s="13" t="str">
        <f t="shared" ca="1" si="172"/>
        <v>F</v>
      </c>
      <c r="DO6" s="13" t="str">
        <f t="shared" ca="1" si="172"/>
        <v>S</v>
      </c>
      <c r="DP6" s="13" t="str">
        <f t="shared" ca="1" si="172"/>
        <v>S</v>
      </c>
      <c r="DQ6" s="13" t="str">
        <f t="shared" ca="1" si="172"/>
        <v>M</v>
      </c>
      <c r="DR6" s="13" t="str">
        <f t="shared" ca="1" si="172"/>
        <v>T</v>
      </c>
      <c r="DS6" s="13" t="str">
        <f t="shared" ca="1" si="172"/>
        <v>W</v>
      </c>
      <c r="DT6" s="13" t="str">
        <f t="shared" ca="1" si="172"/>
        <v>T</v>
      </c>
      <c r="DU6" s="13" t="str">
        <f t="shared" ca="1" si="172"/>
        <v>F</v>
      </c>
      <c r="DV6" s="13" t="str">
        <f t="shared" ca="1" si="172"/>
        <v>S</v>
      </c>
      <c r="DW6" s="13" t="str">
        <f t="shared" ca="1" si="172"/>
        <v>S</v>
      </c>
      <c r="DX6" s="13" t="str">
        <f t="shared" ca="1" si="172"/>
        <v>M</v>
      </c>
      <c r="DY6" s="13" t="str">
        <f t="shared" ca="1" si="172"/>
        <v>T</v>
      </c>
      <c r="DZ6" s="13" t="str">
        <f t="shared" ca="1" si="172"/>
        <v>W</v>
      </c>
      <c r="EA6" s="13" t="str">
        <f t="shared" ca="1" si="172"/>
        <v>T</v>
      </c>
      <c r="EB6" s="13" t="str">
        <f t="shared" ca="1" si="172"/>
        <v>F</v>
      </c>
      <c r="EC6" s="13" t="str">
        <f t="shared" ca="1" si="172"/>
        <v>S</v>
      </c>
      <c r="ED6" s="13" t="str">
        <f t="shared" ca="1" si="172"/>
        <v>S</v>
      </c>
      <c r="EE6" s="13" t="str">
        <f t="shared" ca="1" si="172"/>
        <v>M</v>
      </c>
      <c r="EF6" s="13" t="str">
        <f t="shared" ca="1" si="172"/>
        <v>T</v>
      </c>
      <c r="EG6" s="13" t="str">
        <f t="shared" ca="1" si="172"/>
        <v>W</v>
      </c>
      <c r="EH6" s="13" t="str">
        <f t="shared" ca="1" si="172"/>
        <v>T</v>
      </c>
      <c r="EI6" s="13" t="str">
        <f t="shared" ca="1" si="172"/>
        <v>F</v>
      </c>
      <c r="EJ6" s="13" t="str">
        <f t="shared" ca="1" si="172"/>
        <v>S</v>
      </c>
      <c r="EK6" s="13" t="str">
        <f t="shared" ca="1" si="172"/>
        <v>S</v>
      </c>
      <c r="EL6" s="13" t="str">
        <f t="shared" ca="1" si="172"/>
        <v>M</v>
      </c>
      <c r="EM6" s="13" t="str">
        <f t="shared" ca="1" si="172"/>
        <v>T</v>
      </c>
      <c r="EN6" s="13" t="str">
        <f t="shared" ca="1" si="172"/>
        <v>W</v>
      </c>
      <c r="EO6" s="13" t="str">
        <f t="shared" ca="1" si="172"/>
        <v>T</v>
      </c>
      <c r="EP6" s="13" t="str">
        <f t="shared" ca="1" si="172"/>
        <v>F</v>
      </c>
      <c r="EQ6" s="13" t="str">
        <f t="shared" ca="1" si="172"/>
        <v>S</v>
      </c>
      <c r="ER6" s="13" t="str">
        <f t="shared" ca="1" si="172"/>
        <v>S</v>
      </c>
      <c r="ES6" s="13" t="str">
        <f t="shared" ca="1" si="172"/>
        <v>M</v>
      </c>
      <c r="ET6" s="13" t="str">
        <f t="shared" ca="1" si="172"/>
        <v>T</v>
      </c>
      <c r="EU6" s="13" t="str">
        <f t="shared" ca="1" si="172"/>
        <v>W</v>
      </c>
      <c r="EV6" s="13" t="str">
        <f t="shared" ca="1" si="172"/>
        <v>T</v>
      </c>
      <c r="EW6" s="13" t="str">
        <f t="shared" ca="1" si="172"/>
        <v>F</v>
      </c>
      <c r="EX6" s="13" t="str">
        <f t="shared" ca="1" si="172"/>
        <v>S</v>
      </c>
      <c r="EY6" s="13" t="str">
        <f t="shared" ca="1" si="172"/>
        <v>S</v>
      </c>
      <c r="EZ6" s="13" t="str">
        <f t="shared" ca="1" si="172"/>
        <v>M</v>
      </c>
      <c r="FA6" s="13" t="str">
        <f t="shared" ca="1" si="172"/>
        <v>T</v>
      </c>
      <c r="FB6" s="13" t="str">
        <f t="shared" ca="1" si="172"/>
        <v>W</v>
      </c>
      <c r="FC6" s="13" t="str">
        <f t="shared" ca="1" si="172"/>
        <v>T</v>
      </c>
      <c r="FD6" s="13" t="str">
        <f t="shared" ca="1" si="172"/>
        <v>F</v>
      </c>
      <c r="FE6" s="13" t="str">
        <f t="shared" ca="1" si="172"/>
        <v>S</v>
      </c>
      <c r="FF6" s="13" t="str">
        <f t="shared" ca="1" si="172"/>
        <v>S</v>
      </c>
      <c r="FG6" s="13" t="str">
        <f t="shared" ca="1" si="172"/>
        <v>M</v>
      </c>
      <c r="FH6" s="13" t="str">
        <f t="shared" ca="1" si="172"/>
        <v>T</v>
      </c>
      <c r="FI6" s="13" t="str">
        <f t="shared" ca="1" si="172"/>
        <v>W</v>
      </c>
      <c r="FJ6" s="13" t="str">
        <f t="shared" ca="1" si="172"/>
        <v>T</v>
      </c>
      <c r="FK6" s="13" t="str">
        <f t="shared" ca="1" si="172"/>
        <v>F</v>
      </c>
      <c r="FL6" s="13" t="str">
        <f t="shared" ca="1" si="172"/>
        <v>S</v>
      </c>
      <c r="FM6" s="13" t="str">
        <f t="shared" ca="1" si="172"/>
        <v>S</v>
      </c>
      <c r="FN6" s="13" t="str">
        <f t="shared" ca="1" si="172"/>
        <v>M</v>
      </c>
      <c r="FO6" s="13" t="str">
        <f t="shared" ca="1" si="172"/>
        <v>T</v>
      </c>
      <c r="FP6" s="13" t="str">
        <f t="shared" ca="1" si="172"/>
        <v>W</v>
      </c>
      <c r="FQ6" s="13" t="str">
        <f t="shared" ref="FQ6:HJ6" ca="1" si="173">LEFT(TEXT(FQ5,"ddd"),1)</f>
        <v>T</v>
      </c>
      <c r="FR6" s="13" t="str">
        <f t="shared" ca="1" si="173"/>
        <v>F</v>
      </c>
      <c r="FS6" s="13" t="str">
        <f t="shared" ca="1" si="173"/>
        <v>S</v>
      </c>
      <c r="FT6" s="13" t="str">
        <f t="shared" ca="1" si="173"/>
        <v>S</v>
      </c>
      <c r="FU6" s="13" t="str">
        <f t="shared" ca="1" si="173"/>
        <v>M</v>
      </c>
      <c r="FV6" s="13" t="str">
        <f t="shared" ca="1" si="173"/>
        <v>T</v>
      </c>
      <c r="FW6" s="13" t="str">
        <f t="shared" ca="1" si="173"/>
        <v>W</v>
      </c>
      <c r="FX6" s="13" t="str">
        <f t="shared" ca="1" si="173"/>
        <v>T</v>
      </c>
      <c r="FY6" s="13" t="str">
        <f t="shared" ca="1" si="173"/>
        <v>F</v>
      </c>
      <c r="FZ6" s="13" t="str">
        <f t="shared" ca="1" si="173"/>
        <v>S</v>
      </c>
      <c r="GA6" s="13" t="str">
        <f t="shared" ca="1" si="173"/>
        <v>S</v>
      </c>
      <c r="GB6" s="13" t="str">
        <f t="shared" ca="1" si="173"/>
        <v>M</v>
      </c>
      <c r="GC6" s="13" t="str">
        <f t="shared" ca="1" si="173"/>
        <v>T</v>
      </c>
      <c r="GD6" s="13" t="str">
        <f t="shared" ca="1" si="173"/>
        <v>W</v>
      </c>
      <c r="GE6" s="13" t="str">
        <f t="shared" ca="1" si="173"/>
        <v>T</v>
      </c>
      <c r="GF6" s="13" t="str">
        <f t="shared" ca="1" si="173"/>
        <v>F</v>
      </c>
      <c r="GG6" s="13" t="str">
        <f t="shared" ca="1" si="173"/>
        <v>S</v>
      </c>
      <c r="GH6" s="13" t="str">
        <f t="shared" ca="1" si="173"/>
        <v>S</v>
      </c>
      <c r="GI6" s="13" t="str">
        <f t="shared" ca="1" si="173"/>
        <v>M</v>
      </c>
      <c r="GJ6" s="13" t="str">
        <f t="shared" ca="1" si="173"/>
        <v>T</v>
      </c>
      <c r="GK6" s="13" t="str">
        <f t="shared" ca="1" si="173"/>
        <v>W</v>
      </c>
      <c r="GL6" s="13" t="str">
        <f t="shared" ca="1" si="173"/>
        <v>T</v>
      </c>
      <c r="GM6" s="13" t="str">
        <f t="shared" ca="1" si="173"/>
        <v>F</v>
      </c>
      <c r="GN6" s="13" t="str">
        <f t="shared" ca="1" si="173"/>
        <v>S</v>
      </c>
      <c r="GO6" s="13" t="str">
        <f t="shared" ca="1" si="173"/>
        <v>S</v>
      </c>
      <c r="GP6" s="13" t="str">
        <f t="shared" ca="1" si="173"/>
        <v>M</v>
      </c>
      <c r="GQ6" s="13" t="str">
        <f t="shared" ca="1" si="173"/>
        <v>T</v>
      </c>
      <c r="GR6" s="13" t="str">
        <f t="shared" ca="1" si="173"/>
        <v>W</v>
      </c>
      <c r="GS6" s="13" t="str">
        <f t="shared" ca="1" si="173"/>
        <v>T</v>
      </c>
      <c r="GT6" s="13" t="str">
        <f t="shared" ca="1" si="173"/>
        <v>F</v>
      </c>
      <c r="GU6" s="13" t="str">
        <f t="shared" ca="1" si="173"/>
        <v>S</v>
      </c>
      <c r="GV6" s="13" t="str">
        <f t="shared" ca="1" si="173"/>
        <v>S</v>
      </c>
      <c r="GW6" s="13" t="str">
        <f t="shared" ca="1" si="173"/>
        <v>M</v>
      </c>
      <c r="GX6" s="13" t="str">
        <f t="shared" ca="1" si="173"/>
        <v>T</v>
      </c>
      <c r="GY6" s="13" t="str">
        <f t="shared" ca="1" si="173"/>
        <v>W</v>
      </c>
      <c r="GZ6" s="13" t="str">
        <f t="shared" ca="1" si="173"/>
        <v>T</v>
      </c>
      <c r="HA6" s="13" t="str">
        <f t="shared" ca="1" si="173"/>
        <v>F</v>
      </c>
      <c r="HB6" s="13" t="str">
        <f t="shared" ca="1" si="173"/>
        <v>S</v>
      </c>
      <c r="HC6" s="13" t="str">
        <f t="shared" ca="1" si="173"/>
        <v>S</v>
      </c>
      <c r="HD6" s="13" t="str">
        <f t="shared" ca="1" si="173"/>
        <v>M</v>
      </c>
      <c r="HE6" s="13" t="str">
        <f t="shared" ca="1" si="173"/>
        <v>T</v>
      </c>
      <c r="HF6" s="13" t="str">
        <f t="shared" ca="1" si="173"/>
        <v>W</v>
      </c>
      <c r="HG6" s="13" t="str">
        <f t="shared" ca="1" si="173"/>
        <v>T</v>
      </c>
      <c r="HH6" s="13" t="str">
        <f t="shared" ca="1" si="173"/>
        <v>F</v>
      </c>
      <c r="HI6" s="13" t="str">
        <f t="shared" ca="1" si="173"/>
        <v>S</v>
      </c>
      <c r="HJ6" s="13" t="str">
        <f t="shared" ca="1" si="173"/>
        <v>S</v>
      </c>
    </row>
    <row r="7" spans="1:218" ht="30" hidden="1" customHeight="1" thickBot="1">
      <c r="A7" s="58" t="s">
        <v>27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218" s="3" customFormat="1" ht="30" customHeight="1" thickBot="1">
      <c r="A8" s="59" t="s">
        <v>33</v>
      </c>
      <c r="B8" s="18" t="s">
        <v>37</v>
      </c>
      <c r="C8" s="71"/>
      <c r="D8" s="19"/>
      <c r="E8" s="20"/>
      <c r="F8" s="21"/>
      <c r="G8" s="17"/>
      <c r="H8" s="17" t="str">
        <f t="shared" ref="H8:H40" si="174">IF(OR(ISBLANK(task_start),ISBLANK(task_end)),"",task_end-task_start+1)</f>
        <v/>
      </c>
      <c r="I8" s="44"/>
      <c r="J8" s="44"/>
      <c r="K8" s="44"/>
      <c r="L8" s="44"/>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107"/>
      <c r="BJ8" s="107"/>
      <c r="BK8" s="107"/>
      <c r="BL8" s="107"/>
      <c r="BM8" s="107"/>
      <c r="BN8" s="107"/>
      <c r="BO8" s="107"/>
      <c r="BP8" s="107"/>
      <c r="BQ8" s="107"/>
      <c r="BR8" s="107"/>
      <c r="BS8" s="107"/>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row>
    <row r="9" spans="1:218" s="3" customFormat="1" ht="30" customHeight="1" thickBot="1">
      <c r="A9" s="59"/>
      <c r="B9" s="80" t="s">
        <v>48</v>
      </c>
      <c r="C9" s="72"/>
      <c r="D9" s="22">
        <v>1</v>
      </c>
      <c r="E9" s="92">
        <f ca="1">Project_Start</f>
        <v>44470</v>
      </c>
      <c r="F9" s="93">
        <f ca="1">Project_Start+30</f>
        <v>44500</v>
      </c>
      <c r="G9" s="17"/>
      <c r="H9" s="17"/>
      <c r="I9" s="44"/>
      <c r="J9" s="44"/>
      <c r="K9" s="44"/>
      <c r="L9" s="44"/>
      <c r="M9" s="108"/>
      <c r="N9" s="108"/>
      <c r="O9" s="108"/>
      <c r="P9" s="108"/>
      <c r="Q9" s="108"/>
      <c r="R9" s="108"/>
      <c r="S9" s="108"/>
      <c r="T9" s="108"/>
      <c r="U9" s="108"/>
      <c r="V9" s="109"/>
      <c r="W9" s="109"/>
      <c r="X9" s="109"/>
      <c r="Y9" s="109"/>
      <c r="Z9" s="109"/>
      <c r="AA9" s="109"/>
      <c r="AB9" s="109"/>
      <c r="AC9" s="109"/>
      <c r="AD9" s="109"/>
      <c r="AE9" s="110"/>
      <c r="AF9" s="110"/>
      <c r="AG9" s="110"/>
      <c r="AH9" s="110"/>
      <c r="AI9" s="110"/>
      <c r="AJ9" s="110"/>
      <c r="AK9" s="110"/>
      <c r="AL9" s="110"/>
      <c r="AM9" s="111"/>
      <c r="AN9" s="111"/>
      <c r="AO9" s="111"/>
      <c r="AP9" s="111"/>
      <c r="AQ9" s="111"/>
      <c r="AR9" s="112"/>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row>
    <row r="10" spans="1:218" s="3" customFormat="1" ht="30" customHeight="1" thickBot="1">
      <c r="A10" s="59" t="s">
        <v>34</v>
      </c>
      <c r="B10" s="80" t="s">
        <v>41</v>
      </c>
      <c r="C10" s="72"/>
      <c r="D10" s="22">
        <v>0.8</v>
      </c>
      <c r="E10" s="66">
        <f ca="1">Project_Start+10</f>
        <v>44480</v>
      </c>
      <c r="F10" s="66">
        <f ca="1">E10+25</f>
        <v>44505</v>
      </c>
      <c r="G10" s="17"/>
      <c r="H10" s="17">
        <f t="shared" ca="1" si="174"/>
        <v>26</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row>
    <row r="11" spans="1:218" s="3" customFormat="1" ht="30" customHeight="1" thickBot="1">
      <c r="A11" s="59" t="s">
        <v>35</v>
      </c>
      <c r="B11" s="80" t="s">
        <v>42</v>
      </c>
      <c r="C11" s="72"/>
      <c r="D11" s="22">
        <v>0.7</v>
      </c>
      <c r="E11" s="66">
        <f ca="1">Project_Start+10</f>
        <v>44480</v>
      </c>
      <c r="F11" s="66">
        <f ca="1">E11+30</f>
        <v>44510</v>
      </c>
      <c r="G11" s="17"/>
      <c r="H11" s="17">
        <f t="shared" ca="1" si="174"/>
        <v>31</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row>
    <row r="12" spans="1:218" s="3" customFormat="1" ht="30" customHeight="1" thickBot="1">
      <c r="A12" s="58"/>
      <c r="B12" s="80" t="s">
        <v>45</v>
      </c>
      <c r="C12" s="72"/>
      <c r="D12" s="22">
        <v>0.5</v>
      </c>
      <c r="E12" s="66">
        <f ca="1">Project_Start+30</f>
        <v>44500</v>
      </c>
      <c r="F12" s="66">
        <f ca="1">E12+20</f>
        <v>44520</v>
      </c>
      <c r="G12" s="17"/>
      <c r="H12" s="17">
        <f t="shared" ca="1" si="174"/>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row>
    <row r="13" spans="1:218" s="3" customFormat="1" ht="30" customHeight="1" thickBot="1">
      <c r="A13" s="58"/>
      <c r="B13" s="80" t="s">
        <v>62</v>
      </c>
      <c r="C13" s="72"/>
      <c r="D13" s="22">
        <v>0.1</v>
      </c>
      <c r="E13" s="66">
        <v>44501</v>
      </c>
      <c r="F13" s="66">
        <v>44606</v>
      </c>
      <c r="G13" s="17"/>
      <c r="H13" s="1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row>
    <row r="14" spans="1:218" s="3" customFormat="1" ht="30" customHeight="1" thickBot="1">
      <c r="A14" s="58"/>
      <c r="B14" s="80" t="s">
        <v>46</v>
      </c>
      <c r="C14" s="72"/>
      <c r="D14" s="22">
        <v>0.5</v>
      </c>
      <c r="E14" s="66">
        <f ca="1">Project_Start+20</f>
        <v>44490</v>
      </c>
      <c r="F14" s="66">
        <f ca="1">E14+30</f>
        <v>44520</v>
      </c>
      <c r="G14" s="17"/>
      <c r="H14" s="17">
        <f t="shared" ca="1" si="174"/>
        <v>31</v>
      </c>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row>
    <row r="15" spans="1:218" s="3" customFormat="1" ht="30" customHeight="1" thickBot="1">
      <c r="A15" s="58"/>
      <c r="B15" s="80" t="s">
        <v>47</v>
      </c>
      <c r="C15" s="72"/>
      <c r="D15" s="22">
        <v>0.9</v>
      </c>
      <c r="E15" s="66">
        <f ca="1">Project_Start+25</f>
        <v>44495</v>
      </c>
      <c r="F15" s="66">
        <f ca="1">E15+5</f>
        <v>44500</v>
      </c>
      <c r="G15" s="17"/>
      <c r="H15" s="17">
        <f t="shared" ca="1" si="174"/>
        <v>6</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row>
    <row r="16" spans="1:218" s="3" customFormat="1" ht="30" customHeight="1" thickBot="1">
      <c r="A16" s="59" t="s">
        <v>36</v>
      </c>
      <c r="B16" s="23" t="s">
        <v>44</v>
      </c>
      <c r="C16" s="73"/>
      <c r="D16" s="24"/>
      <c r="E16" s="25"/>
      <c r="F16" s="26"/>
      <c r="G16" s="17"/>
      <c r="H16" s="17" t="str">
        <f t="shared" si="174"/>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99"/>
      <c r="AS16" s="99"/>
      <c r="AT16" s="99"/>
      <c r="AU16" s="99"/>
      <c r="AV16" s="99"/>
      <c r="AW16" s="99"/>
      <c r="AX16" s="99"/>
      <c r="AY16" s="99"/>
      <c r="AZ16" s="99"/>
      <c r="BA16" s="99"/>
      <c r="BB16" s="99"/>
      <c r="BC16" s="99"/>
      <c r="BD16" s="99"/>
      <c r="BE16" s="99"/>
      <c r="BF16" s="99"/>
      <c r="BG16" s="99"/>
      <c r="BH16" s="99"/>
      <c r="BI16" s="99"/>
      <c r="BJ16" s="100"/>
      <c r="BK16" s="100"/>
      <c r="BL16" s="100"/>
      <c r="BM16" s="100"/>
      <c r="BN16" s="100"/>
      <c r="BO16" s="100"/>
      <c r="BP16" s="100"/>
      <c r="BQ16" s="100"/>
      <c r="BR16" s="100"/>
      <c r="BS16" s="100"/>
      <c r="BT16" s="100"/>
      <c r="BU16" s="100"/>
      <c r="BV16" s="100"/>
      <c r="BW16" s="100"/>
      <c r="BX16" s="100"/>
      <c r="BY16" s="100"/>
      <c r="BZ16" s="100"/>
      <c r="CA16" s="100"/>
      <c r="CB16" s="100"/>
      <c r="CC16" s="100"/>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2"/>
      <c r="DN16" s="102"/>
      <c r="DO16" s="102"/>
      <c r="DP16" s="102"/>
      <c r="DQ16" s="102"/>
      <c r="DR16" s="102"/>
      <c r="DS16" s="102"/>
      <c r="DT16" s="102"/>
      <c r="DU16" s="102"/>
      <c r="DV16" s="102"/>
      <c r="DW16" s="102"/>
      <c r="DX16" s="102"/>
      <c r="DY16" s="102"/>
      <c r="DZ16" s="102"/>
      <c r="EA16" s="102"/>
      <c r="EB16" s="102"/>
      <c r="EC16" s="102"/>
      <c r="ED16" s="102"/>
      <c r="EE16" s="102"/>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row>
    <row r="17" spans="1:218" s="3" customFormat="1" ht="30" customHeight="1" thickBot="1">
      <c r="A17" s="59"/>
      <c r="B17" s="81" t="s">
        <v>50</v>
      </c>
      <c r="C17" s="74"/>
      <c r="D17" s="27">
        <v>0.2</v>
      </c>
      <c r="E17" s="67">
        <f ca="1">Project_Start+25</f>
        <v>44495</v>
      </c>
      <c r="F17" s="67">
        <f ca="1">E17+45</f>
        <v>44540</v>
      </c>
      <c r="G17" s="17"/>
      <c r="H17" s="17">
        <f t="shared" ca="1" si="174"/>
        <v>46</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row>
    <row r="18" spans="1:218" s="3" customFormat="1" ht="30" customHeight="1" thickBot="1">
      <c r="A18" s="58"/>
      <c r="B18" s="81" t="s">
        <v>51</v>
      </c>
      <c r="C18" s="74"/>
      <c r="D18" s="27">
        <v>0.25</v>
      </c>
      <c r="E18" s="67">
        <f ca="1">E14</f>
        <v>44490</v>
      </c>
      <c r="F18" s="67">
        <f ca="1">E18+50</f>
        <v>44540</v>
      </c>
      <c r="G18" s="17"/>
      <c r="H18" s="17">
        <f t="shared" ca="1" si="174"/>
        <v>51</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row>
    <row r="19" spans="1:218" s="3" customFormat="1" ht="30" customHeight="1" thickBot="1">
      <c r="A19" s="58"/>
      <c r="B19" s="81" t="s">
        <v>52</v>
      </c>
      <c r="C19" s="74"/>
      <c r="D19" s="27" t="s">
        <v>69</v>
      </c>
      <c r="E19" s="67">
        <f ca="1">F18-5</f>
        <v>44535</v>
      </c>
      <c r="F19" s="67">
        <f ca="1">E19+10</f>
        <v>44545</v>
      </c>
      <c r="G19" s="17"/>
      <c r="H19" s="17">
        <f t="shared" ca="1" si="174"/>
        <v>11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row>
    <row r="20" spans="1:218" s="3" customFormat="1" ht="30" customHeight="1" thickBot="1">
      <c r="A20" s="58"/>
      <c r="B20" s="81" t="s">
        <v>53</v>
      </c>
      <c r="C20" s="74"/>
      <c r="D20" s="27">
        <v>0</v>
      </c>
      <c r="E20" s="67">
        <f ca="1">F19</f>
        <v>44545</v>
      </c>
      <c r="F20" s="67">
        <f ca="1">E20+10</f>
        <v>44555</v>
      </c>
      <c r="G20" s="17"/>
      <c r="H20" s="17">
        <f t="shared" ca="1" si="174"/>
        <v>11</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row>
    <row r="21" spans="1:218" s="3" customFormat="1" ht="30" customHeight="1" thickBot="1">
      <c r="A21" s="58"/>
      <c r="B21" s="81" t="s">
        <v>54</v>
      </c>
      <c r="C21" s="74"/>
      <c r="D21" s="27">
        <v>0</v>
      </c>
      <c r="E21" s="67">
        <f ca="1">F20+5</f>
        <v>44560</v>
      </c>
      <c r="F21" s="67">
        <f ca="1">E21+8</f>
        <v>44568</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row>
    <row r="22" spans="1:218" s="3" customFormat="1" ht="30" customHeight="1" thickBot="1">
      <c r="A22" s="58"/>
      <c r="B22" s="81" t="s">
        <v>55</v>
      </c>
      <c r="C22" s="74"/>
      <c r="D22" s="27">
        <v>0.1</v>
      </c>
      <c r="E22" s="67">
        <f ca="1">F21+0</f>
        <v>44568</v>
      </c>
      <c r="F22" s="67">
        <f ca="1">E22+5</f>
        <v>44573</v>
      </c>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row>
    <row r="23" spans="1:218" s="3" customFormat="1" ht="30" customHeight="1" thickBot="1">
      <c r="A23" s="58"/>
      <c r="B23" s="81" t="s">
        <v>56</v>
      </c>
      <c r="C23" s="74"/>
      <c r="D23" s="27">
        <v>0</v>
      </c>
      <c r="E23" s="67">
        <f ca="1">F22</f>
        <v>44573</v>
      </c>
      <c r="F23" s="67">
        <f ca="1">E23+3</f>
        <v>44576</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row>
    <row r="24" spans="1:218" s="3" customFormat="1" ht="30" customHeight="1" thickBot="1">
      <c r="A24" s="58"/>
      <c r="B24" s="81" t="s">
        <v>57</v>
      </c>
      <c r="C24" s="74"/>
      <c r="D24" s="27">
        <v>0</v>
      </c>
      <c r="E24" s="67">
        <f ca="1">F23</f>
        <v>44576</v>
      </c>
      <c r="F24" s="67">
        <f ca="1">E24+20</f>
        <v>44596</v>
      </c>
      <c r="G24" s="17"/>
      <c r="H24" s="17">
        <f t="shared" ca="1" si="174"/>
        <v>21</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row>
    <row r="25" spans="1:218" s="3" customFormat="1" ht="30" customHeight="1" thickBot="1">
      <c r="A25" s="58"/>
      <c r="B25" s="81" t="s">
        <v>67</v>
      </c>
      <c r="C25" s="74"/>
      <c r="D25" s="27">
        <v>0</v>
      </c>
      <c r="E25" s="67">
        <f ca="1">F24</f>
        <v>44596</v>
      </c>
      <c r="F25" s="67">
        <f ca="1">E25+10</f>
        <v>44606</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row>
    <row r="26" spans="1:218" s="3" customFormat="1" ht="30" customHeight="1" thickBot="1">
      <c r="A26" s="58" t="s">
        <v>24</v>
      </c>
      <c r="B26" s="28" t="s">
        <v>43</v>
      </c>
      <c r="C26" s="75"/>
      <c r="D26" s="29"/>
      <c r="E26" s="30"/>
      <c r="F26" s="31"/>
      <c r="G26" s="17"/>
      <c r="H26" s="17" t="str">
        <f t="shared" si="174"/>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94"/>
      <c r="EB26" s="94"/>
      <c r="EC26" s="94"/>
      <c r="ED26" s="94"/>
      <c r="EE26" s="94"/>
      <c r="EF26" s="94"/>
      <c r="EG26" s="94"/>
      <c r="EH26" s="94"/>
      <c r="EI26" s="94"/>
      <c r="EJ26" s="95"/>
      <c r="EK26" s="95"/>
      <c r="EL26" s="95"/>
      <c r="EM26" s="95"/>
      <c r="EN26" s="95"/>
      <c r="EO26" s="95"/>
      <c r="EP26" s="95"/>
      <c r="EQ26" s="95"/>
      <c r="ER26" s="95"/>
      <c r="ES26" s="96"/>
      <c r="ET26" s="96"/>
      <c r="EU26" s="96"/>
      <c r="EV26" s="96"/>
      <c r="EW26" s="96"/>
      <c r="EX26" s="96"/>
      <c r="EY26" s="96"/>
      <c r="EZ26" s="96"/>
      <c r="FA26" s="97"/>
      <c r="FB26" s="97"/>
      <c r="FC26" s="97"/>
      <c r="FD26" s="97"/>
      <c r="FE26" s="97"/>
      <c r="FF26" s="97"/>
      <c r="FG26" s="97"/>
      <c r="FH26" s="97"/>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row>
    <row r="27" spans="1:218" s="3" customFormat="1" ht="30" customHeight="1" thickBot="1">
      <c r="A27" s="58"/>
      <c r="B27" s="82" t="s">
        <v>60</v>
      </c>
      <c r="C27" s="76"/>
      <c r="D27" s="32">
        <v>0</v>
      </c>
      <c r="E27" s="68">
        <f ca="1">E28</f>
        <v>44588</v>
      </c>
      <c r="F27" s="68">
        <f ca="1">E27+15</f>
        <v>44603</v>
      </c>
      <c r="G27" s="17"/>
      <c r="H27" s="17">
        <f t="shared" ca="1" si="174"/>
        <v>16</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row>
    <row r="28" spans="1:218" s="3" customFormat="1" ht="30" customHeight="1" thickBot="1">
      <c r="A28" s="58"/>
      <c r="B28" s="82" t="s">
        <v>58</v>
      </c>
      <c r="C28" s="76"/>
      <c r="D28" s="32">
        <v>0.1</v>
      </c>
      <c r="E28" s="68">
        <f ca="1">E24+12</f>
        <v>44588</v>
      </c>
      <c r="F28" s="68">
        <f ca="1">E28+5</f>
        <v>44593</v>
      </c>
      <c r="G28" s="17"/>
      <c r="H28" s="17">
        <f t="shared" ca="1" si="174"/>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row>
    <row r="29" spans="1:218" s="3" customFormat="1" ht="30" customHeight="1" thickBot="1">
      <c r="A29" s="58"/>
      <c r="B29" s="82" t="s">
        <v>59</v>
      </c>
      <c r="C29" s="76"/>
      <c r="D29" s="32">
        <v>0</v>
      </c>
      <c r="E29" s="68">
        <f ca="1">F27</f>
        <v>44603</v>
      </c>
      <c r="F29" s="68">
        <f ca="1">E29+12</f>
        <v>44615</v>
      </c>
      <c r="G29" s="17"/>
      <c r="H29" s="17">
        <f t="shared" ca="1" si="174"/>
        <v>13</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row>
    <row r="30" spans="1:218" s="3" customFormat="1" ht="30" customHeight="1" thickBot="1">
      <c r="A30" s="58"/>
      <c r="B30" s="82" t="s">
        <v>61</v>
      </c>
      <c r="C30" s="76"/>
      <c r="D30" s="32">
        <v>0</v>
      </c>
      <c r="E30" s="68">
        <f ca="1">F29</f>
        <v>44615</v>
      </c>
      <c r="F30" s="68">
        <f ca="1">E30+4</f>
        <v>44619</v>
      </c>
      <c r="G30" s="17"/>
      <c r="H30" s="17">
        <f t="shared" ca="1" si="174"/>
        <v>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row>
    <row r="31" spans="1:218" s="3" customFormat="1" ht="30" customHeight="1" thickBot="1">
      <c r="A31" s="58"/>
      <c r="B31" s="82" t="s">
        <v>63</v>
      </c>
      <c r="C31" s="76"/>
      <c r="D31" s="32">
        <v>0</v>
      </c>
      <c r="E31" s="68">
        <f ca="1">F30</f>
        <v>44619</v>
      </c>
      <c r="F31" s="68">
        <f ca="1">E31+2</f>
        <v>44621</v>
      </c>
      <c r="G31" s="17"/>
      <c r="H31" s="17">
        <f t="shared" ca="1" si="174"/>
        <v>3</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row>
    <row r="32" spans="1:218" s="3" customFormat="1" ht="30" customHeight="1" thickBot="1">
      <c r="A32" s="58" t="s">
        <v>24</v>
      </c>
      <c r="B32" s="33" t="s">
        <v>49</v>
      </c>
      <c r="C32" s="77"/>
      <c r="D32" s="34"/>
      <c r="E32" s="35"/>
      <c r="F32" s="36"/>
      <c r="G32" s="17"/>
      <c r="H32" s="17" t="str">
        <f t="shared" si="174"/>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113"/>
      <c r="FG32" s="113"/>
      <c r="FH32" s="113"/>
      <c r="FI32" s="103"/>
      <c r="FJ32" s="103"/>
      <c r="FK32" s="103"/>
      <c r="FL32" s="103"/>
      <c r="FM32" s="103"/>
      <c r="FN32" s="103"/>
      <c r="FO32" s="103"/>
      <c r="FP32" s="103"/>
      <c r="FQ32" s="103"/>
      <c r="FR32" s="103"/>
      <c r="FS32" s="103"/>
      <c r="FT32" s="103"/>
      <c r="FU32" s="103"/>
      <c r="FV32" s="103"/>
      <c r="FW32" s="103"/>
      <c r="FX32" s="103"/>
      <c r="FY32" s="103"/>
      <c r="FZ32" s="103"/>
      <c r="GA32" s="104"/>
      <c r="GB32" s="104"/>
      <c r="GC32" s="104"/>
      <c r="GD32" s="104"/>
      <c r="GE32" s="104"/>
      <c r="GF32" s="104"/>
      <c r="GG32" s="104"/>
      <c r="GH32" s="104"/>
      <c r="GI32" s="104"/>
      <c r="GJ32" s="104"/>
      <c r="GK32" s="104"/>
      <c r="GL32" s="104"/>
      <c r="GM32" s="104"/>
      <c r="GN32" s="104"/>
      <c r="GO32" s="104"/>
      <c r="GP32" s="104"/>
      <c r="GQ32" s="104"/>
      <c r="GR32" s="104"/>
      <c r="GS32" s="104"/>
      <c r="GT32" s="105"/>
      <c r="GU32" s="105"/>
      <c r="GV32" s="105"/>
      <c r="GW32" s="105"/>
      <c r="GX32" s="105"/>
      <c r="GY32" s="105"/>
      <c r="GZ32" s="105"/>
      <c r="HA32" s="105"/>
      <c r="HB32" s="106"/>
      <c r="HC32" s="106"/>
      <c r="HD32" s="106"/>
      <c r="HE32" s="106"/>
      <c r="HF32" s="106"/>
      <c r="HG32" s="106"/>
      <c r="HH32" s="106"/>
      <c r="HI32" s="106"/>
      <c r="HJ32" s="106"/>
    </row>
    <row r="33" spans="1:218" s="3" customFormat="1" ht="30" customHeight="1" thickBot="1">
      <c r="A33" s="58"/>
      <c r="B33" s="83" t="s">
        <v>64</v>
      </c>
      <c r="C33" s="78"/>
      <c r="D33" s="37">
        <v>0</v>
      </c>
      <c r="E33" s="69"/>
      <c r="F33" s="69"/>
      <c r="G33" s="17"/>
      <c r="H33" s="17" t="str">
        <f t="shared" si="174"/>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row>
    <row r="34" spans="1:218" s="3" customFormat="1" ht="30" customHeight="1" thickBot="1">
      <c r="A34" s="58"/>
      <c r="B34" s="83" t="s">
        <v>65</v>
      </c>
      <c r="C34" s="78"/>
      <c r="D34" s="37">
        <v>0</v>
      </c>
      <c r="E34" s="69"/>
      <c r="F34" s="69"/>
      <c r="G34" s="17"/>
      <c r="H34" s="17" t="str">
        <f t="shared" si="174"/>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row>
    <row r="35" spans="1:218" s="3" customFormat="1" ht="30" customHeight="1" thickBot="1">
      <c r="A35" s="58"/>
      <c r="B35" s="83" t="s">
        <v>66</v>
      </c>
      <c r="C35" s="78"/>
      <c r="D35" s="37">
        <v>0</v>
      </c>
      <c r="E35" s="69"/>
      <c r="F35" s="69"/>
      <c r="G35" s="17"/>
      <c r="H35" s="17" t="str">
        <f t="shared" si="174"/>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row>
    <row r="36" spans="1:218" s="3" customFormat="1" ht="30" customHeight="1" thickBot="1">
      <c r="A36" s="58"/>
      <c r="B36" s="83" t="s">
        <v>70</v>
      </c>
      <c r="C36" s="78"/>
      <c r="D36" s="37"/>
      <c r="E36" s="69"/>
      <c r="F36" s="69"/>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row>
    <row r="37" spans="1:218" s="3" customFormat="1" ht="30" customHeight="1" thickBot="1">
      <c r="A37" s="58"/>
      <c r="B37" s="83" t="s">
        <v>67</v>
      </c>
      <c r="C37" s="78"/>
      <c r="D37" s="37">
        <v>0</v>
      </c>
      <c r="E37" s="69"/>
      <c r="F37" s="69"/>
      <c r="G37" s="17"/>
      <c r="H37" s="17" t="str">
        <f t="shared" si="174"/>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row>
    <row r="38" spans="1:218" s="3" customFormat="1" ht="30" customHeight="1" thickBot="1">
      <c r="A38" s="58"/>
      <c r="B38" s="83" t="s">
        <v>68</v>
      </c>
      <c r="C38" s="78"/>
      <c r="D38" s="37">
        <v>0</v>
      </c>
      <c r="E38" s="69"/>
      <c r="F38" s="69"/>
      <c r="G38" s="17"/>
      <c r="H38" s="17" t="str">
        <f t="shared" si="174"/>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row>
    <row r="39" spans="1:218" s="3" customFormat="1" ht="30" customHeight="1" thickBot="1">
      <c r="A39" s="58" t="s">
        <v>26</v>
      </c>
      <c r="B39" s="84"/>
      <c r="C39" s="79"/>
      <c r="D39" s="16"/>
      <c r="E39" s="70"/>
      <c r="F39" s="70"/>
      <c r="G39" s="17"/>
      <c r="H39" s="17" t="str">
        <f t="shared" si="174"/>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c r="FG39" s="44"/>
      <c r="FH39" s="44"/>
      <c r="FI39" s="44"/>
      <c r="FJ39" s="44"/>
      <c r="FK39" s="44"/>
      <c r="FL39" s="44"/>
      <c r="FM39" s="44"/>
      <c r="FN39" s="44"/>
      <c r="FO39" s="44"/>
      <c r="FP39" s="44"/>
      <c r="FQ39" s="44"/>
      <c r="FR39" s="44"/>
      <c r="FS39" s="44"/>
      <c r="FT39" s="44"/>
      <c r="FU39" s="44"/>
      <c r="FV39" s="44"/>
      <c r="FW39" s="44"/>
      <c r="FX39" s="44"/>
      <c r="FY39" s="44"/>
      <c r="FZ39" s="44"/>
      <c r="GA39" s="44"/>
      <c r="GB39" s="44"/>
      <c r="GC39" s="44"/>
      <c r="GD39" s="44"/>
      <c r="GE39" s="44"/>
      <c r="GF39" s="44"/>
      <c r="GG39" s="44"/>
      <c r="GH39" s="44"/>
      <c r="GI39" s="44"/>
      <c r="GJ39" s="44"/>
      <c r="GK39" s="44"/>
      <c r="GL39" s="44"/>
      <c r="GM39" s="44"/>
      <c r="GN39" s="44"/>
      <c r="GO39" s="44"/>
      <c r="GP39" s="44"/>
      <c r="GQ39" s="44"/>
      <c r="GR39" s="44"/>
      <c r="GS39" s="44"/>
      <c r="GT39" s="44"/>
      <c r="GU39" s="44"/>
      <c r="GV39" s="44"/>
      <c r="GW39" s="44"/>
      <c r="GX39" s="44"/>
      <c r="GY39" s="44"/>
      <c r="GZ39" s="44"/>
      <c r="HA39" s="44"/>
      <c r="HB39" s="44"/>
      <c r="HC39" s="44"/>
      <c r="HD39" s="44"/>
      <c r="HE39" s="44"/>
      <c r="HF39" s="44"/>
      <c r="HG39" s="44"/>
      <c r="HH39" s="44"/>
      <c r="HI39" s="44"/>
      <c r="HJ39" s="44"/>
    </row>
    <row r="40" spans="1:218" s="3" customFormat="1" ht="30" customHeight="1" thickBot="1">
      <c r="A40" s="59" t="s">
        <v>25</v>
      </c>
      <c r="B40" s="38" t="s">
        <v>0</v>
      </c>
      <c r="C40" s="39"/>
      <c r="D40" s="40"/>
      <c r="E40" s="41"/>
      <c r="F40" s="42"/>
      <c r="G40" s="43"/>
      <c r="H40" s="43" t="str">
        <f t="shared" si="174"/>
        <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row>
    <row r="41" spans="1:218" ht="30" customHeight="1">
      <c r="G41" s="6"/>
    </row>
    <row r="42" spans="1:218" ht="30" customHeight="1">
      <c r="C42" s="14"/>
      <c r="F42" s="60"/>
    </row>
    <row r="43" spans="1:218" ht="30" customHeight="1">
      <c r="C43" s="15"/>
    </row>
  </sheetData>
  <mergeCells count="34">
    <mergeCell ref="GP4:GV4"/>
    <mergeCell ref="GW4:HC4"/>
    <mergeCell ref="HD4:HJ4"/>
    <mergeCell ref="FG4:FM4"/>
    <mergeCell ref="FN4:FT4"/>
    <mergeCell ref="FU4:GA4"/>
    <mergeCell ref="GB4:GH4"/>
    <mergeCell ref="GI4:GO4"/>
    <mergeCell ref="DX4:ED4"/>
    <mergeCell ref="EE4:EK4"/>
    <mergeCell ref="EL4:ER4"/>
    <mergeCell ref="ES4:EY4"/>
    <mergeCell ref="EZ4:FF4"/>
    <mergeCell ref="CO4:CU4"/>
    <mergeCell ref="CV4:DB4"/>
    <mergeCell ref="DC4:DI4"/>
    <mergeCell ref="DJ4:DP4"/>
    <mergeCell ref="DQ4:DW4"/>
    <mergeCell ref="BM4:BS4"/>
    <mergeCell ref="BT4:BZ4"/>
    <mergeCell ref="CA4:CG4"/>
    <mergeCell ref="CH4:CN4"/>
    <mergeCell ref="AY4:BE4"/>
    <mergeCell ref="BF4:BL4"/>
    <mergeCell ref="E3:F3"/>
    <mergeCell ref="I4:O4"/>
    <mergeCell ref="P4:V4"/>
    <mergeCell ref="W4:AC4"/>
    <mergeCell ref="AD4:AJ4"/>
    <mergeCell ref="C3:D3"/>
    <mergeCell ref="C4:D4"/>
    <mergeCell ref="B5:G5"/>
    <mergeCell ref="AK4:AQ4"/>
    <mergeCell ref="AR4:AX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HJ6 I5:BL40 BM8:HJ40">
    <cfRule type="expression" dxfId="2" priority="33">
      <formula>AND(TODAY()&gt;=I$5,TODAY()&lt;J$5)</formula>
    </cfRule>
  </conditionalFormatting>
  <conditionalFormatting sqref="I7:BL40 BM8:HJ4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baseColWidth="10" defaultColWidth="9.1640625" defaultRowHeight="14"/>
  <cols>
    <col min="1" max="1" width="87.1640625" style="48" customWidth="1"/>
    <col min="2" max="16384" width="9.1640625" style="2"/>
  </cols>
  <sheetData>
    <row r="1" spans="1:2" ht="46.5" customHeight="1"/>
    <row r="2" spans="1:2" s="50" customFormat="1" ht="16">
      <c r="A2" s="49" t="s">
        <v>11</v>
      </c>
      <c r="B2" s="49"/>
    </row>
    <row r="3" spans="1:2" s="54" customFormat="1" ht="27" customHeight="1">
      <c r="A3" s="55" t="s">
        <v>16</v>
      </c>
      <c r="B3" s="55"/>
    </row>
    <row r="4" spans="1:2" s="51" customFormat="1" ht="26">
      <c r="A4" s="52" t="s">
        <v>10</v>
      </c>
    </row>
    <row r="5" spans="1:2" ht="74" customHeight="1">
      <c r="A5" s="53" t="s">
        <v>19</v>
      </c>
    </row>
    <row r="6" spans="1:2" ht="26.25" customHeight="1">
      <c r="A6" s="52" t="s">
        <v>22</v>
      </c>
    </row>
    <row r="7" spans="1:2" s="48" customFormat="1" ht="205" customHeight="1">
      <c r="A7" s="57" t="s">
        <v>21</v>
      </c>
    </row>
    <row r="8" spans="1:2" s="51" customFormat="1" ht="26">
      <c r="A8" s="52" t="s">
        <v>12</v>
      </c>
    </row>
    <row r="9" spans="1:2" ht="48">
      <c r="A9" s="53" t="s">
        <v>20</v>
      </c>
    </row>
    <row r="10" spans="1:2" s="48" customFormat="1" ht="28" customHeight="1">
      <c r="A10" s="56" t="s">
        <v>18</v>
      </c>
    </row>
    <row r="11" spans="1:2" s="51" customFormat="1" ht="26">
      <c r="A11" s="52" t="s">
        <v>9</v>
      </c>
    </row>
    <row r="12" spans="1:2" ht="32">
      <c r="A12" s="53" t="s">
        <v>17</v>
      </c>
    </row>
    <row r="13" spans="1:2" s="48" customFormat="1" ht="28" customHeight="1">
      <c r="A13" s="56" t="s">
        <v>3</v>
      </c>
    </row>
    <row r="14" spans="1:2" s="51" customFormat="1" ht="26">
      <c r="A14" s="52" t="s">
        <v>13</v>
      </c>
    </row>
    <row r="15" spans="1:2" ht="75" customHeight="1">
      <c r="A15" s="53" t="s">
        <v>14</v>
      </c>
    </row>
    <row r="16" spans="1:2" ht="64">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2021-10-31T11:08:29Z</dcterms:modified>
</cp:coreProperties>
</file>