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ocuments\bananai\Data\"/>
    </mc:Choice>
  </mc:AlternateContent>
  <xr:revisionPtr revIDLastSave="0" documentId="8_{1A05E8D1-D3B0-4985-A334-94F85A795F1B}" xr6:coauthVersionLast="47" xr6:coauthVersionMax="47" xr10:uidLastSave="{00000000-0000-0000-0000-000000000000}"/>
  <bookViews>
    <workbookView xWindow="270" yWindow="1515" windowWidth="35295" windowHeight="19020" xr2:uid="{9C7E1DAE-C74F-4DCB-B96C-8D5CA3053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4" i="1" l="1"/>
  <c r="AK35" i="1"/>
  <c r="AK33" i="1"/>
  <c r="AK32" i="1"/>
  <c r="AJ35" i="1"/>
  <c r="AJ34" i="1"/>
  <c r="AJ33" i="1"/>
  <c r="AJ32" i="1"/>
  <c r="AI35" i="1"/>
  <c r="AE35" i="1"/>
  <c r="AG34" i="1"/>
  <c r="AG33" i="1"/>
  <c r="AF35" i="1"/>
  <c r="AF34" i="1"/>
  <c r="AF33" i="1"/>
  <c r="AG32" i="1"/>
  <c r="Z35" i="1"/>
  <c r="AK8" i="1"/>
  <c r="AK7" i="1"/>
  <c r="AK6" i="1"/>
  <c r="AK5" i="1"/>
  <c r="AJ8" i="1"/>
  <c r="AJ7" i="1"/>
  <c r="AJ6" i="1"/>
  <c r="AJ5" i="1"/>
  <c r="AF5" i="1"/>
  <c r="AG8" i="1"/>
  <c r="AG6" i="1"/>
  <c r="AG5" i="1"/>
  <c r="AF8" i="1"/>
  <c r="AF7" i="1"/>
  <c r="AC5" i="1"/>
  <c r="Z8" i="1"/>
  <c r="E8" i="1"/>
  <c r="E7" i="1"/>
  <c r="H5" i="1"/>
  <c r="E6" i="1"/>
  <c r="E5" i="1"/>
  <c r="J5" i="1"/>
  <c r="I5" i="1"/>
  <c r="G5" i="1" l="1"/>
</calcChain>
</file>

<file path=xl/sharedStrings.xml><?xml version="1.0" encoding="utf-8"?>
<sst xmlns="http://schemas.openxmlformats.org/spreadsheetml/2006/main" count="168" uniqueCount="67">
  <si>
    <t>Banana Images Chart</t>
  </si>
  <si>
    <t>Underripe</t>
  </si>
  <si>
    <t>Ripe</t>
  </si>
  <si>
    <t>Overripe</t>
  </si>
  <si>
    <t>Accuracy</t>
  </si>
  <si>
    <t>Totals</t>
  </si>
  <si>
    <t>Cumulative Total</t>
  </si>
  <si>
    <t xml:space="preserve">  </t>
  </si>
  <si>
    <t xml:space="preserve"> </t>
  </si>
  <si>
    <t>Title</t>
  </si>
  <si>
    <t>Initial</t>
  </si>
  <si>
    <t>Additional 1</t>
  </si>
  <si>
    <t>Additional 2</t>
  </si>
  <si>
    <t>Additional 3: Bunches</t>
  </si>
  <si>
    <t>Experiments</t>
  </si>
  <si>
    <t>Categories (n)</t>
  </si>
  <si>
    <t>Learning Rate</t>
  </si>
  <si>
    <t>Data Augmentation (Y/N)</t>
  </si>
  <si>
    <t>Loss</t>
  </si>
  <si>
    <t>Model</t>
  </si>
  <si>
    <t>Last Layer Neurons</t>
  </si>
  <si>
    <t>Epochs</t>
  </si>
  <si>
    <t>N</t>
  </si>
  <si>
    <t>Date/Time</t>
  </si>
  <si>
    <t xml:space="preserve">MobileNetV1 96x96 0.25 </t>
  </si>
  <si>
    <t>Dropout Rate</t>
  </si>
  <si>
    <t>Y</t>
  </si>
  <si>
    <t>N/A</t>
  </si>
  <si>
    <t>Images</t>
  </si>
  <si>
    <t>Data Aug Delta Accuracy (%) (more is better)</t>
  </si>
  <si>
    <t>Data Aug Delta Loss (%) (less is better)</t>
  </si>
  <si>
    <t>Neurons Delta Accuracy (%) (more is better)</t>
  </si>
  <si>
    <t>Neurons Delta Loss (%) (less is better)</t>
  </si>
  <si>
    <t>Link</t>
  </si>
  <si>
    <t>https://studio.edgeimpulse.com/public/209765/v1</t>
  </si>
  <si>
    <t>https://studio.edgeimpulse.com/public/209765/v2</t>
  </si>
  <si>
    <t>https://studio.edgeimpulse.com/public/209765/v3</t>
  </si>
  <si>
    <t>https://studio.edgeimpulse.com/public/209765/v4</t>
  </si>
  <si>
    <t>https://studio.edgeimpulse.com/public/209765/v5</t>
  </si>
  <si>
    <t>https://studio.edgeimpulse.com/public/209765/v6</t>
  </si>
  <si>
    <t>https://studio.edgeimpulse.com/public/209765/v7</t>
  </si>
  <si>
    <t>https://studio.edgeimpulse.com/public/209765/v8</t>
  </si>
  <si>
    <t>https://studio.edgeimpulse.com/public/209765/v9</t>
  </si>
  <si>
    <t>https://studio.edgeimpulse.com/public/209765/v10</t>
  </si>
  <si>
    <t>https://studio.edgeimpulse.com/public/209765/v11</t>
  </si>
  <si>
    <t>https://studio.edgeimpulse.com/public/209765/v12</t>
  </si>
  <si>
    <t>https://studio.edgeimpulse.com/public/209765/v13</t>
  </si>
  <si>
    <t>https://studio.edgeimpulse.com/public/209765/v14</t>
  </si>
  <si>
    <t>https://studio.edgeimpulse.com/public/209765/v15</t>
  </si>
  <si>
    <t>https://studio.edgeimpulse.com/public/209765/latest</t>
  </si>
  <si>
    <t>https://studio.edgeimpulse.com/public/196857/v4</t>
  </si>
  <si>
    <t>https://studio.edgeimpulse.com/public/196857/v5</t>
  </si>
  <si>
    <t>https://studio.edgeimpulse.com/public/196857/v6</t>
  </si>
  <si>
    <t>https://studio.edgeimpulse.com/public/196857/v7</t>
  </si>
  <si>
    <t>https://studio.edgeimpulse.com/public/196857/v8</t>
  </si>
  <si>
    <t>https://studio.edgeimpulse.com/public/196857/v9</t>
  </si>
  <si>
    <t>https://studio.edgeimpulse.com/public/196857/v10</t>
  </si>
  <si>
    <t>https://studio.edgeimpulse.com/public/196857/v11</t>
  </si>
  <si>
    <t>https://studio.edgeimpulse.com/public/196857/v12</t>
  </si>
  <si>
    <t>https://studio.edgeimpulse.com/public/196857/v13</t>
  </si>
  <si>
    <t>https://studio.edgeimpulse.com/public/196857/v14</t>
  </si>
  <si>
    <t>https://studio.edgeimpulse.com/public/196857/v15</t>
  </si>
  <si>
    <t>https://studio.edgeimpulse.com/public/196857/v16</t>
  </si>
  <si>
    <t>https://studio.edgeimpulse.com/public/196857/v17</t>
  </si>
  <si>
    <t>https://studio.edgeimpulse.com/public/196857/v18</t>
  </si>
  <si>
    <t>https://studio.edgeimpulse.com/public/196857/v19</t>
  </si>
  <si>
    <t>https://studio.edgeimpulse.com/public/196857/latest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</si>
</sst>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14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Image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Sheet1!$AB$4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Sheet1!$Z$5:$Z$8</c:f>
              <c:numCache>
                <c:formatCode>General</c:formatCode>
                <c:ptCount val="4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1186</c:v>
                </c:pt>
              </c:numCache>
            </c:numRef>
          </c:cat>
          <c:val>
            <c:numRef>
              <c:f>Sheet1!$AB$5:$AB$8</c:f>
              <c:numCache>
                <c:formatCode>General</c:formatCode>
                <c:ptCount val="4"/>
                <c:pt idx="0">
                  <c:v>54</c:v>
                </c:pt>
                <c:pt idx="1">
                  <c:v>64.599999999999994</c:v>
                </c:pt>
                <c:pt idx="2">
                  <c:v>71.900000000000006</c:v>
                </c:pt>
                <c:pt idx="3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F-4FF7-A772-D9EC44247F8B}"/>
            </c:ext>
          </c:extLst>
        </c:ser>
        <c:ser>
          <c:idx val="3"/>
          <c:order val="3"/>
          <c:tx>
            <c:strRef>
              <c:f>Sheet1!$AC$4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Sheet1!$Z$5:$Z$8</c:f>
              <c:numCache>
                <c:formatCode>General</c:formatCode>
                <c:ptCount val="4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1186</c:v>
                </c:pt>
              </c:numCache>
            </c:numRef>
          </c:cat>
          <c:val>
            <c:numRef>
              <c:f>Sheet1!$AC$5:$AC$8</c:f>
              <c:numCache>
                <c:formatCode>General</c:formatCode>
                <c:ptCount val="4"/>
                <c:pt idx="0">
                  <c:v>92</c:v>
                </c:pt>
                <c:pt idx="1">
                  <c:v>68</c:v>
                </c:pt>
                <c:pt idx="2">
                  <c:v>66</c:v>
                </c:pt>
                <c:pt idx="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F-4FF7-A772-D9EC44247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55791"/>
        <c:axId val="443453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Sheet1!$Z$4</c15:sqref>
                        </c15:formulaRef>
                      </c:ext>
                    </c:extLst>
                    <c:strCache>
                      <c:ptCount val="1"/>
                      <c:pt idx="0">
                        <c:v>Images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Sheet1!$Z$5:$Z$8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300</c:v>
                      </c:pt>
                      <c:pt idx="2">
                        <c:v>600</c:v>
                      </c:pt>
                      <c:pt idx="3">
                        <c:v>1186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Sheet1!$Z$5:$Z$8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300</c:v>
                      </c:pt>
                      <c:pt idx="2">
                        <c:v>600</c:v>
                      </c:pt>
                      <c:pt idx="3">
                        <c:v>1186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6F-4FF7-A772-D9EC44247F8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Sheet1!$AA$4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Sheet1!$Z$5:$Z$8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300</c:v>
                      </c:pt>
                      <c:pt idx="2">
                        <c:v>600</c:v>
                      </c:pt>
                      <c:pt idx="3">
                        <c:v>1186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Sheet1!$AA$5:$AA$8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6F-4FF7-A772-D9EC44247F8B}"/>
                  </c:ext>
                </c:extLst>
              </c15:ser>
            </c15:filteredLineSeries>
          </c:ext>
        </c:extLst>
      </c:lineChart>
      <c:catAx>
        <c:axId val="44345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53391"/>
        <c:crosses val="autoZero"/>
        <c:auto val="1"/>
        <c:lblAlgn val="ctr"/>
        <c:lblOffset val="100"/>
        <c:noMultiLvlLbl val="0"/>
      </c:catAx>
      <c:valAx>
        <c:axId val="443453391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and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5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Augmentation with Accuracy and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Sheet1!$AF$4</c:f>
              <c:strCache>
                <c:ptCount val="1"/>
                <c:pt idx="0">
                  <c:v>Data Aug Delta Accuracy (%) (more is better)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Sheet1!$AE$5:$AE$8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600</c:v>
                </c:pt>
                <c:pt idx="3">
                  <c:v>1186</c:v>
                </c:pt>
              </c:numCache>
            </c:numRef>
          </c:cat>
          <c:val>
            <c:numRef>
              <c:f>Sheet1!$AF$5:$AF$8</c:f>
              <c:numCache>
                <c:formatCode>0.00%</c:formatCode>
                <c:ptCount val="4"/>
                <c:pt idx="0">
                  <c:v>9.1703056768559055E-2</c:v>
                </c:pt>
                <c:pt idx="1">
                  <c:v>0</c:v>
                </c:pt>
                <c:pt idx="2">
                  <c:v>-2.9207232267037697E-2</c:v>
                </c:pt>
                <c:pt idx="3">
                  <c:v>-2.7027027027026973E-2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B-4621-9BCB-8FF429A2C41A}"/>
            </c:ext>
          </c:extLst>
        </c:ser>
        <c:ser>
          <c:idx val="2"/>
          <c:order val="2"/>
          <c:tx>
            <c:strRef>
              <c:f>Sheet1!$AG$4</c:f>
              <c:strCache>
                <c:ptCount val="1"/>
                <c:pt idx="0">
                  <c:v>Data Aug Delta Loss (%) (less is better)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Sheet1!$AE$5:$AE$8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600</c:v>
                </c:pt>
                <c:pt idx="3">
                  <c:v>1186</c:v>
                </c:pt>
              </c:numCache>
            </c:numRef>
          </c:cat>
          <c:val>
            <c:numRef>
              <c:f>Sheet1!$AG$5:$AG$8</c:f>
              <c:numCache>
                <c:formatCode>0.00%</c:formatCode>
                <c:ptCount val="4"/>
                <c:pt idx="0">
                  <c:v>8.8495575221239076E-3</c:v>
                </c:pt>
                <c:pt idx="1">
                  <c:v>2.5641025641025772E-2</c:v>
                </c:pt>
                <c:pt idx="2">
                  <c:v>0</c:v>
                </c:pt>
                <c:pt idx="3">
                  <c:v>1.4925373134328401E-2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B-4621-9BCB-8FF429A2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71167"/>
        <c:axId val="475467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Sheet1!$AF$42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Sheet1!$AE$5:$AE$8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600</c:v>
                      </c:pt>
                      <c:pt idx="3">
                        <c:v>1186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Sheet1!$AE$5:$AE$8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600</c:v>
                      </c:pt>
                      <c:pt idx="3">
                        <c:v>1186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DB-4621-9BCB-8FF429A2C41A}"/>
                  </c:ext>
                </c:extLst>
              </c15:ser>
            </c15:filteredLineSeries>
          </c:ext>
        </c:extLst>
      </c:lineChart>
      <c:catAx>
        <c:axId val="47547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67807"/>
        <c:crosses val="autoZero"/>
        <c:auto val="1"/>
        <c:lblAlgn val="ctr"/>
        <c:lblOffset val="100"/>
        <c:noMultiLvlLbl val="0"/>
      </c:catAx>
      <c:valAx>
        <c:axId val="475467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Neuron increase with accuracy and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Sheet1!$AJ$4</c:f>
              <c:strCache>
                <c:ptCount val="1"/>
                <c:pt idx="0">
                  <c:v>Neurons Delta Accuracy (%) (more is better)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Sheet1!$AI$5:$AI$8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600</c:v>
                </c:pt>
                <c:pt idx="3">
                  <c:v>1186</c:v>
                </c:pt>
              </c:numCache>
            </c:numRef>
          </c:cat>
          <c:val>
            <c:numRef>
              <c:f>Sheet1!$AJ$5:$AJ$8</c:f>
              <c:numCache>
                <c:formatCode>0.00%</c:formatCode>
                <c:ptCount val="4"/>
                <c:pt idx="0">
                  <c:v>3.3599999999999852E-2</c:v>
                </c:pt>
                <c:pt idx="1">
                  <c:v>0.16099071207430349</c:v>
                </c:pt>
                <c:pt idx="2">
                  <c:v>-2.7027027027026973E-2</c:v>
                </c:pt>
                <c:pt idx="3">
                  <c:v>6.7024128686326012E-3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2-4F62-8895-4271CADD8E4C}"/>
            </c:ext>
          </c:extLst>
        </c:ser>
        <c:ser>
          <c:idx val="2"/>
          <c:order val="2"/>
          <c:tx>
            <c:strRef>
              <c:f>Sheet1!$AK$4</c:f>
              <c:strCache>
                <c:ptCount val="1"/>
                <c:pt idx="0">
                  <c:v>Neurons Delta Loss (%) (less is better)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Sheet1!$AI$5:$AI$8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600</c:v>
                </c:pt>
                <c:pt idx="3">
                  <c:v>1186</c:v>
                </c:pt>
              </c:numCache>
            </c:numRef>
          </c:cat>
          <c:val>
            <c:numRef>
              <c:f>Sheet1!$AK$5:$AK$8</c:f>
              <c:numCache>
                <c:formatCode>0.00%</c:formatCode>
                <c:ptCount val="4"/>
                <c:pt idx="0">
                  <c:v>-0.18478260869565222</c:v>
                </c:pt>
                <c:pt idx="1">
                  <c:v>-5.8823529411764719E-2</c:v>
                </c:pt>
                <c:pt idx="2">
                  <c:v>-0.13636363636363646</c:v>
                </c:pt>
                <c:pt idx="3">
                  <c:v>-0.17346938775510201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2-4F62-8895-4271CADD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709919"/>
        <c:axId val="648707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Sheet1!$AI$4</c15:sqref>
                        </c15:formulaRef>
                      </c:ext>
                    </c:extLst>
                    <c:strCache>
                      <c:ptCount val="1"/>
                      <c:pt idx="0">
                        <c:v>Images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Sheet1!$AI$5:$AI$8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600</c:v>
                      </c:pt>
                      <c:pt idx="3">
                        <c:v>1186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Sheet1!$AI$5:$AI$8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600</c:v>
                      </c:pt>
                      <c:pt idx="3">
                        <c:v>1186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A2-4F62-8895-4271CADD8E4C}"/>
                  </c:ext>
                </c:extLst>
              </c15:ser>
            </c15:filteredLineSeries>
          </c:ext>
        </c:extLst>
      </c:lineChart>
      <c:catAx>
        <c:axId val="6487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7039"/>
        <c:crosses val="autoZero"/>
        <c:auto val="1"/>
        <c:lblAlgn val="ctr"/>
        <c:lblOffset val="100"/>
        <c:noMultiLvlLbl val="0"/>
      </c:catAx>
      <c:valAx>
        <c:axId val="648707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with Image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Sheet1!$AB$31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Sheet1!$Z$32:$Z$35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876</c:v>
                </c:pt>
              </c:numCache>
            </c:numRef>
          </c:cat>
          <c:val>
            <c:numRef>
              <c:f>Sheet1!$AB$32:$AB$35</c:f>
              <c:numCache>
                <c:formatCode>General</c:formatCode>
                <c:ptCount val="4"/>
                <c:pt idx="0">
                  <c:v>87.5</c:v>
                </c:pt>
                <c:pt idx="1">
                  <c:v>97</c:v>
                </c:pt>
                <c:pt idx="2">
                  <c:v>96.7</c:v>
                </c:pt>
                <c:pt idx="3">
                  <c:v>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9-48D9-ADA3-2626AD732F5E}"/>
            </c:ext>
          </c:extLst>
        </c:ser>
        <c:ser>
          <c:idx val="3"/>
          <c:order val="3"/>
          <c:tx>
            <c:strRef>
              <c:f>Sheet1!$AC$31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Sheet1!$Z$32:$Z$35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876</c:v>
                </c:pt>
              </c:numCache>
            </c:numRef>
          </c:cat>
          <c:val>
            <c:numRef>
              <c:f>Sheet1!$AC$32:$AC$35</c:f>
              <c:numCache>
                <c:formatCode>General</c:formatCode>
                <c:ptCount val="4"/>
                <c:pt idx="0">
                  <c:v>32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9-48D9-ADA3-2626AD732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88847"/>
        <c:axId val="476689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Sheet1!$Z$31</c15:sqref>
                        </c15:formulaRef>
                      </c:ext>
                    </c:extLst>
                    <c:strCache>
                      <c:ptCount val="1"/>
                      <c:pt idx="0">
                        <c:v>Images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Sheet1!$Z$32:$Z$35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Sheet1!$Z$32:$Z$35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D9-48D9-ADA3-2626AD732F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Sheet1!$AA$31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Sheet1!$Z$32:$Z$35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Sheet1!$AA$32:$AA$35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D9-48D9-ADA3-2626AD732F5E}"/>
                  </c:ext>
                </c:extLst>
              </c15:ser>
            </c15:filteredLineSeries>
          </c:ext>
        </c:extLst>
      </c:lineChart>
      <c:catAx>
        <c:axId val="47668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9327"/>
        <c:crosses val="autoZero"/>
        <c:auto val="1"/>
        <c:lblAlgn val="ctr"/>
        <c:lblOffset val="100"/>
        <c:noMultiLvlLbl val="0"/>
      </c:catAx>
      <c:valAx>
        <c:axId val="476689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and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Augmentation with Accuracy and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Sheet1!$AF$31</c:f>
              <c:strCache>
                <c:ptCount val="1"/>
                <c:pt idx="0">
                  <c:v>Data Aug Delta Accuracy (%) (more is better)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Sheet1!$AE$32:$AE$35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400</c:v>
                </c:pt>
                <c:pt idx="3">
                  <c:v>876</c:v>
                </c:pt>
              </c:numCache>
            </c:numRef>
          </c:cat>
          <c:val>
            <c:numRef>
              <c:f>Sheet1!$AF$32:$AF$35</c:f>
              <c:numCache>
                <c:formatCode>0.00%</c:formatCode>
                <c:ptCount val="4"/>
                <c:pt idx="0">
                  <c:v>0</c:v>
                </c:pt>
                <c:pt idx="1">
                  <c:v>3.4129692832764569E-2</c:v>
                </c:pt>
                <c:pt idx="2">
                  <c:v>-3.4700315457413256E-2</c:v>
                </c:pt>
                <c:pt idx="3">
                  <c:v>-3.8176033934252285E-2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B-4E3C-84D9-E32334FA1A7D}"/>
            </c:ext>
          </c:extLst>
        </c:ser>
        <c:ser>
          <c:idx val="2"/>
          <c:order val="2"/>
          <c:tx>
            <c:strRef>
              <c:f>Sheet1!$AG$31</c:f>
              <c:strCache>
                <c:ptCount val="1"/>
                <c:pt idx="0">
                  <c:v>Data Aug Delta Loss (%) (less is better)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Sheet1!$AE$32:$AE$35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400</c:v>
                </c:pt>
                <c:pt idx="3">
                  <c:v>876</c:v>
                </c:pt>
              </c:numCache>
            </c:numRef>
          </c:cat>
          <c:val>
            <c:numRef>
              <c:f>Sheet1!$AG$32:$AG$35</c:f>
              <c:numCache>
                <c:formatCode>0.00%</c:formatCode>
                <c:ptCount val="4"/>
                <c:pt idx="0">
                  <c:v>3.0303030303030276E-2</c:v>
                </c:pt>
                <c:pt idx="1">
                  <c:v>-9.5238095238095233E-2</c:v>
                </c:pt>
                <c:pt idx="2">
                  <c:v>5.2631578947368363E-2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B-4E3C-84D9-E32334FA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71167"/>
        <c:axId val="475467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Sheet1!$AE$31</c15:sqref>
                        </c15:formulaRef>
                      </c:ext>
                    </c:extLst>
                    <c:strCache>
                      <c:ptCount val="1"/>
                      <c:pt idx="0">
                        <c:v>Images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Sheet1!$AE$32:$AE$35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Sheet1!$AE$32:$AE$35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2B-4E3C-84D9-E32334FA1A7D}"/>
                  </c:ext>
                </c:extLst>
              </c15:ser>
            </c15:filteredLineSeries>
          </c:ext>
        </c:extLst>
      </c:lineChart>
      <c:catAx>
        <c:axId val="47547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67807"/>
        <c:crosses val="autoZero"/>
        <c:auto val="1"/>
        <c:lblAlgn val="ctr"/>
        <c:lblOffset val="100"/>
        <c:noMultiLvlLbl val="0"/>
      </c:catAx>
      <c:valAx>
        <c:axId val="475467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Neuron increase with accuracy and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Sheet1!$AJ$31</c:f>
              <c:strCache>
                <c:ptCount val="1"/>
                <c:pt idx="0">
                  <c:v>Neurons Delta Accuracy (%) (more is better)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Sheet1!$AI$32:$AI$35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400</c:v>
                </c:pt>
                <c:pt idx="3">
                  <c:v>876</c:v>
                </c:pt>
              </c:numCache>
            </c:numRef>
          </c:cat>
          <c:val>
            <c:numRef>
              <c:f>Sheet1!$AJ$32:$AJ$35</c:f>
              <c:numCache>
                <c:formatCode>0.00%</c:formatCode>
                <c:ptCount val="4"/>
                <c:pt idx="0">
                  <c:v>7.2000000000000064E-2</c:v>
                </c:pt>
                <c:pt idx="1">
                  <c:v>-3.1958762886597825E-2</c:v>
                </c:pt>
                <c:pt idx="2">
                  <c:v>-8.4798345398138575E-2</c:v>
                </c:pt>
                <c:pt idx="3">
                  <c:v>-2.3504273504273421E-2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0-43EF-A6F3-B0C6886C2B28}"/>
            </c:ext>
          </c:extLst>
        </c:ser>
        <c:ser>
          <c:idx val="2"/>
          <c:order val="2"/>
          <c:tx>
            <c:strRef>
              <c:f>Sheet1!$AK$31</c:f>
              <c:strCache>
                <c:ptCount val="1"/>
                <c:pt idx="0">
                  <c:v>Neurons Delta Loss (%) (less is better)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Sheet1!$AI$32:$AI$35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400</c:v>
                </c:pt>
                <c:pt idx="3">
                  <c:v>876</c:v>
                </c:pt>
              </c:numCache>
            </c:numRef>
          </c:cat>
          <c:val>
            <c:numRef>
              <c:f>Sheet1!$AK$32:$AK$35</c:f>
              <c:numCache>
                <c:formatCode>0.00%</c:formatCode>
                <c:ptCount val="4"/>
                <c:pt idx="0">
                  <c:v>0.125</c:v>
                </c:pt>
                <c:pt idx="1">
                  <c:v>-0.12499999999999989</c:v>
                </c:pt>
                <c:pt idx="2">
                  <c:v>0.35294117647058809</c:v>
                </c:pt>
                <c:pt idx="3">
                  <c:v>0.35294117647058809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0-43EF-A6F3-B0C6886C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709919"/>
        <c:axId val="648707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Sheet1!$AI$31</c15:sqref>
                        </c15:formulaRef>
                      </c:ext>
                    </c:extLst>
                    <c:strCache>
                      <c:ptCount val="1"/>
                      <c:pt idx="0">
                        <c:v>Images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Sheet1!$AI$32:$AI$35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Sheet1!$AI$32:$AI$35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876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D0-43EF-A6F3-B0C6886C2B28}"/>
                  </c:ext>
                </c:extLst>
              </c15:ser>
            </c15:filteredLineSeries>
          </c:ext>
        </c:extLst>
      </c:lineChart>
      <c:catAx>
        <c:axId val="6487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7039"/>
        <c:crosses val="autoZero"/>
        <c:auto val="1"/>
        <c:lblAlgn val="ctr"/>
        <c:lblOffset val="100"/>
        <c:noMultiLvlLbl val="0"/>
      </c:catAx>
      <c:valAx>
        <c:axId val="648707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4763</xdr:colOff>
      <xdr:row>8</xdr:row>
      <xdr:rowOff>190499</xdr:rowOff>
    </xdr:from>
    <xdr:to>
      <xdr:col>31</xdr:col>
      <xdr:colOff>9526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E6B197-FFB4-01D0-9EDE-6CF64DC5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195263</xdr:colOff>
      <xdr:row>9</xdr:row>
      <xdr:rowOff>1</xdr:rowOff>
    </xdr:from>
    <xdr:to>
      <xdr:col>33</xdr:col>
      <xdr:colOff>457200</xdr:colOff>
      <xdr:row>28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AD7227-CD8E-B0ED-BD4E-BE0EF1EA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342900</xdr:colOff>
      <xdr:row>9</xdr:row>
      <xdr:rowOff>95250</xdr:rowOff>
    </xdr:from>
    <xdr:to>
      <xdr:col>37</xdr:col>
      <xdr:colOff>104775</xdr:colOff>
      <xdr:row>29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B1A365-005A-A08F-75E3-1606BA79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604836</xdr:colOff>
      <xdr:row>37</xdr:row>
      <xdr:rowOff>61911</xdr:rowOff>
    </xdr:from>
    <xdr:to>
      <xdr:col>31</xdr:col>
      <xdr:colOff>9524</xdr:colOff>
      <xdr:row>52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4AF856-EBB2-64D5-DE25-2FD2680A0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190500</xdr:colOff>
      <xdr:row>36</xdr:row>
      <xdr:rowOff>104775</xdr:rowOff>
    </xdr:from>
    <xdr:to>
      <xdr:col>33</xdr:col>
      <xdr:colOff>452437</xdr:colOff>
      <xdr:row>56</xdr:row>
      <xdr:rowOff>95249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C6EBF3-E892-492D-BBA6-C91EACF02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37</xdr:row>
      <xdr:rowOff>0</xdr:rowOff>
    </xdr:from>
    <xdr:to>
      <xdr:col>36</xdr:col>
      <xdr:colOff>2228850</xdr:colOff>
      <xdr:row>56</xdr:row>
      <xdr:rowOff>104774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40E8B3-C74F-49CC-8555-B173CA9B8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993CC-8AF9-4CC5-B256-93FDCEC23FFB}" name="Table1" displayName="Table1" ref="A4:F14" totalsRowShown="0">
  <autoFilter ref="A4:F14" xr:uid="{B2F993CC-8AF9-4CC5-B256-93FDCEC23FFB}"/>
  <tableColumns count="6">
    <tableColumn id="1" xr3:uid="{83DDCF38-A28E-40DD-86C1-0B81297BA6CF}" name="Underripe"/>
    <tableColumn id="2" xr3:uid="{01FE3083-B510-4979-81E4-32AF8B4129EA}" name="Ripe"/>
    <tableColumn id="3" xr3:uid="{0AFD0547-7DB5-4DF7-A16C-13C91882EC66}" name="Overripe"/>
    <tableColumn id="4" xr3:uid="{B047FC28-6497-440F-8C4B-F8C0216D8ADC}" name="Accuracy"/>
    <tableColumn id="5" xr3:uid="{0E1AC3C4-324F-4957-AA8C-C379E5B6BE05}" name="Cumulative Total"/>
    <tableColumn id="6" xr3:uid="{9B5B7FB2-3239-405B-B540-5772D41E3352}" name="Tit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961AC0-6553-4D0A-8138-BA9FD320D941}" name="Table2" displayName="Table2" ref="G4:J5" totalsRowShown="0">
  <autoFilter ref="G4:J5" xr:uid="{F5961AC0-6553-4D0A-8138-BA9FD320D941}"/>
  <tableColumns count="4">
    <tableColumn id="1" xr3:uid="{B6993F10-87D7-4B0C-8EAB-3BE7B580C9CF}" name="Totals">
      <calculatedColumnFormula>SUM(H5:J5)</calculatedColumnFormula>
    </tableColumn>
    <tableColumn id="2" xr3:uid="{3B233F0A-1C4E-487D-B757-C50BFA3E239D}" name="Underripe">
      <calculatedColumnFormula>SUM(A5:A10)</calculatedColumnFormula>
    </tableColumn>
    <tableColumn id="3" xr3:uid="{38E2DBAF-D201-4918-BF1F-22A9BA465BB2}" name="Ripe">
      <calculatedColumnFormula>SUM(B5:B10)</calculatedColumnFormula>
    </tableColumn>
    <tableColumn id="4" xr3:uid="{69273571-1AC1-4BF2-B1B0-B937455BDEAF}" name="Overripe">
      <calculatedColumnFormula>SUM(C5:C10)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A766DD-E000-4C8C-B479-0DFDE73FAB9A}" name="Table5" displayName="Table5" ref="L4:Y37" totalsRowShown="0">
  <autoFilter ref="L4:Y37" xr:uid="{37A766DD-E000-4C8C-B479-0DFDE73FAB9A}"/>
  <tableColumns count="14">
    <tableColumn id="1" xr3:uid="{F98DAFD7-9356-40CF-ABF2-DDE66356AA20}" name="Categories (n)"/>
    <tableColumn id="2" xr3:uid="{E58410E9-47ED-4EBA-A127-FCDD2CC45D86}" name="Underripe"/>
    <tableColumn id="3" xr3:uid="{8CC8D156-B649-4080-9213-56EFD12EB9EC}" name="Ripe"/>
    <tableColumn id="4" xr3:uid="{27AF4DE0-FABF-468B-9587-1EDEEFD33041}" name="Overripe"/>
    <tableColumn id="5" xr3:uid="{E82D770D-4D1D-4100-BDCD-34534974E7DF}" name="Epochs"/>
    <tableColumn id="6" xr3:uid="{36A46E88-DB0C-477B-B838-F1424CD0092B}" name="Model"/>
    <tableColumn id="7" xr3:uid="{6F1BFCCC-DAE6-4686-B21E-30C7EF07EE64}" name="Learning Rate"/>
    <tableColumn id="8" xr3:uid="{E161E427-E9EB-4781-A650-F640F696698E}" name="Last Layer Neurons"/>
    <tableColumn id="9" xr3:uid="{2CA1FF3D-2B55-4D69-A9FC-A4F4384C6C47}" name="Dropout Rate"/>
    <tableColumn id="10" xr3:uid="{42511BE5-4476-4636-82FD-9588EE6D6879}" name="Data Augmentation (Y/N)"/>
    <tableColumn id="11" xr3:uid="{F985B081-09C3-4BCC-9564-E81593E8E01F}" name="Accuracy"/>
    <tableColumn id="12" xr3:uid="{63B93F8C-ED30-425D-8E55-BBB8328A02E3}" name="Loss"/>
    <tableColumn id="13" xr3:uid="{FB5ADC0B-5C71-467A-BE51-6F52B09FBB4A}" name="Date/Time"/>
    <tableColumn id="14" xr3:uid="{2087B4B4-41CF-4209-8C16-8F078B8D1D9D}" name="Link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043439-3A0A-483B-BE09-E4D6309B7D30}" name="Table3" displayName="Table3" ref="Z4:AC8" totalsRowShown="0">
  <autoFilter ref="Z4:AC8" xr:uid="{55043439-3A0A-483B-BE09-E4D6309B7D30}"/>
  <tableColumns count="4">
    <tableColumn id="1" xr3:uid="{E7598237-BF77-445A-9879-DACC98845EB6}" name="Images"/>
    <tableColumn id="2" xr3:uid="{967DC1AE-2420-459D-8A33-520E36E97EC3}" name="Epochs"/>
    <tableColumn id="3" xr3:uid="{FF88F798-9223-44D9-A7D4-ED31780542BA}" name="Accuracy" dataDxfId="13"/>
    <tableColumn id="4" xr3:uid="{5D28AC82-7EBF-464C-A322-8433A1F50A81}" name="Loss" dataDxfId="12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ED3F77-BD67-48D4-B331-FC46C39F83A4}" name="Table4" displayName="Table4" ref="AE4:AG8" totalsRowShown="0">
  <autoFilter ref="AE4:AG8" xr:uid="{45ED3F77-BD67-48D4-B331-FC46C39F83A4}"/>
  <tableColumns count="3">
    <tableColumn id="1" xr3:uid="{88041FDD-D3DD-4E00-AFB8-8582A4B63A7F}" name="Images"/>
    <tableColumn id="2" xr3:uid="{27BDB03F-C0B7-4B61-BA72-F7EE8733B153}" name="Data Aug Delta Accuracy (%) (more is better)" dataDxfId="11"/>
    <tableColumn id="3" xr3:uid="{C1630F07-130A-4F6B-8429-2699FEC0409A}" name="Data Aug Delta Loss (%) (less is better)" dataDxfId="10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B2C63D-20BD-4005-BD3C-E732B41E44CB}" name="Table6" displayName="Table6" ref="AI4:AK8" totalsRowShown="0">
  <autoFilter ref="AI4:AK8" xr:uid="{01B2C63D-20BD-4005-BD3C-E732B41E44CB}"/>
  <tableColumns count="3">
    <tableColumn id="1" xr3:uid="{D428E3F3-93AF-401D-96AC-9B5FA8F7F2C3}" name="Images" dataDxfId="9"/>
    <tableColumn id="2" xr3:uid="{DC17F7A2-A5FF-4ED2-860C-F7129A5DD048}" name="Neurons Delta Accuracy (%) (more is better)" dataDxfId="8"/>
    <tableColumn id="3" xr3:uid="{82F67F88-35CC-402B-9CEC-3C5048C404BA}" name="Neurons Delta Loss (%) (less is better)" dataDxfId="7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B47108-E125-4092-8F62-67E65BC27EF5}" name="Table38" displayName="Table38" ref="Z31:AC35" totalsRowShown="0">
  <autoFilter ref="Z31:AC35" xr:uid="{39B47108-E125-4092-8F62-67E65BC27EF5}"/>
  <tableColumns count="4">
    <tableColumn id="1" xr3:uid="{250B36B0-3D4E-4733-8C5E-E36226141802}" name="Images"/>
    <tableColumn id="2" xr3:uid="{1ECDAE40-D9BA-4014-ADEA-1C0E746F0768}" name="Epochs"/>
    <tableColumn id="3" xr3:uid="{3D79D244-7297-4702-8624-2527B8105170}" name="Accuracy" dataDxfId="6"/>
    <tableColumn id="4" xr3:uid="{AD63B7EB-37C1-423B-9626-769DD55D591A}" name="Loss" dataDxfId="5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735172-FD2A-447C-A18E-05666D4CCD8B}" name="Table49" displayName="Table49" ref="AE31:AG35" totalsRowShown="0">
  <autoFilter ref="AE31:AG35" xr:uid="{A7735172-FD2A-447C-A18E-05666D4CCD8B}"/>
  <tableColumns count="3">
    <tableColumn id="1" xr3:uid="{A1D74AAC-52CF-4100-AEED-0DD65F361615}" name="Images"/>
    <tableColumn id="2" xr3:uid="{F293007F-20D7-490B-9D2E-F1774956606C}" name="Data Aug Delta Accuracy (%) (more is better)" dataDxfId="4"/>
    <tableColumn id="3" xr3:uid="{45101DE1-5543-4814-B992-C49653FA964A}" name="Data Aug Delta Loss (%) (less is better)" dataDxfId="3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DC8A85-3F9E-4EF3-88BE-2BDDFC796968}" name="Table610" displayName="Table610" ref="AI31:AK35" totalsRowShown="0">
  <autoFilter ref="AI31:AK35" xr:uid="{F5DC8A85-3F9E-4EF3-88BE-2BDDFC796968}"/>
  <tableColumns count="3">
    <tableColumn id="1" xr3:uid="{8AFF87D3-1292-4A5B-92FB-8E4224334B22}" name="Images" dataDxfId="2"/>
    <tableColumn id="2" xr3:uid="{710CBE7C-4D8C-4A71-B4CA-80970F49B9A6}" name="Neurons Delta Accuracy (%) (more is better)" dataDxfId="1"/>
    <tableColumn id="3" xr3:uid="{9205D446-DA80-4689-A993-48420D09D508}" name="Neurons Delta Loss (%) (less is better)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udio.edgeimpulse.com/public/209765/v4" TargetMode="External"/><Relationship Id="rId18" Type="http://schemas.openxmlformats.org/officeDocument/2006/relationships/hyperlink" Target="https://studio.edgeimpulse.com/public/196857/v4" TargetMode="External"/><Relationship Id="rId26" Type="http://schemas.openxmlformats.org/officeDocument/2006/relationships/hyperlink" Target="https://studio.edgeimpulse.com/public/196857/v12" TargetMode="External"/><Relationship Id="rId39" Type="http://schemas.openxmlformats.org/officeDocument/2006/relationships/table" Target="../tables/table4.xml"/><Relationship Id="rId21" Type="http://schemas.openxmlformats.org/officeDocument/2006/relationships/hyperlink" Target="https://studio.edgeimpulse.com/public/196857/v7" TargetMode="External"/><Relationship Id="rId34" Type="http://schemas.openxmlformats.org/officeDocument/2006/relationships/printerSettings" Target="../printerSettings/printerSettings1.bin"/><Relationship Id="rId42" Type="http://schemas.openxmlformats.org/officeDocument/2006/relationships/table" Target="../tables/table7.xml"/><Relationship Id="rId7" Type="http://schemas.openxmlformats.org/officeDocument/2006/relationships/hyperlink" Target="https://studio.edgeimpulse.com/public/209765/v10" TargetMode="External"/><Relationship Id="rId2" Type="http://schemas.openxmlformats.org/officeDocument/2006/relationships/hyperlink" Target="https://studio.edgeimpulse.com/public/209765/v15" TargetMode="External"/><Relationship Id="rId16" Type="http://schemas.openxmlformats.org/officeDocument/2006/relationships/hyperlink" Target="https://studio.edgeimpulse.com/public/209765/v1" TargetMode="External"/><Relationship Id="rId20" Type="http://schemas.openxmlformats.org/officeDocument/2006/relationships/hyperlink" Target="https://studio.edgeimpulse.com/public/196857/v6" TargetMode="External"/><Relationship Id="rId29" Type="http://schemas.openxmlformats.org/officeDocument/2006/relationships/hyperlink" Target="https://studio.edgeimpulse.com/public/196857/v16" TargetMode="External"/><Relationship Id="rId41" Type="http://schemas.openxmlformats.org/officeDocument/2006/relationships/table" Target="../tables/table6.xml"/><Relationship Id="rId1" Type="http://schemas.openxmlformats.org/officeDocument/2006/relationships/hyperlink" Target="https://studio.edgeimpulse.com/public/209765/v14" TargetMode="External"/><Relationship Id="rId6" Type="http://schemas.openxmlformats.org/officeDocument/2006/relationships/hyperlink" Target="https://studio.edgeimpulse.com/public/209765/v11" TargetMode="External"/><Relationship Id="rId11" Type="http://schemas.openxmlformats.org/officeDocument/2006/relationships/hyperlink" Target="https://studio.edgeimpulse.com/public/209765/v6" TargetMode="External"/><Relationship Id="rId24" Type="http://schemas.openxmlformats.org/officeDocument/2006/relationships/hyperlink" Target="https://studio.edgeimpulse.com/public/196857/v10" TargetMode="External"/><Relationship Id="rId32" Type="http://schemas.openxmlformats.org/officeDocument/2006/relationships/hyperlink" Target="https://studio.edgeimpulse.com/public/196857/v19" TargetMode="External"/><Relationship Id="rId37" Type="http://schemas.openxmlformats.org/officeDocument/2006/relationships/table" Target="../tables/table2.xml"/><Relationship Id="rId40" Type="http://schemas.openxmlformats.org/officeDocument/2006/relationships/table" Target="../tables/table5.xml"/><Relationship Id="rId5" Type="http://schemas.openxmlformats.org/officeDocument/2006/relationships/hyperlink" Target="https://studio.edgeimpulse.com/public/209765/v12" TargetMode="External"/><Relationship Id="rId15" Type="http://schemas.openxmlformats.org/officeDocument/2006/relationships/hyperlink" Target="https://studio.edgeimpulse.com/public/209765/v2" TargetMode="External"/><Relationship Id="rId23" Type="http://schemas.openxmlformats.org/officeDocument/2006/relationships/hyperlink" Target="https://studio.edgeimpulse.com/public/196857/v9" TargetMode="External"/><Relationship Id="rId28" Type="http://schemas.openxmlformats.org/officeDocument/2006/relationships/hyperlink" Target="https://studio.edgeimpulse.com/public/196857/v15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studio.edgeimpulse.com/public/209765/v7" TargetMode="External"/><Relationship Id="rId19" Type="http://schemas.openxmlformats.org/officeDocument/2006/relationships/hyperlink" Target="https://studio.edgeimpulse.com/public/196857/v5" TargetMode="External"/><Relationship Id="rId31" Type="http://schemas.openxmlformats.org/officeDocument/2006/relationships/hyperlink" Target="https://studio.edgeimpulse.com/public/196857/v18" TargetMode="External"/><Relationship Id="rId44" Type="http://schemas.openxmlformats.org/officeDocument/2006/relationships/table" Target="../tables/table9.xml"/><Relationship Id="rId4" Type="http://schemas.openxmlformats.org/officeDocument/2006/relationships/hyperlink" Target="https://studio.edgeimpulse.com/public/209765/v13" TargetMode="External"/><Relationship Id="rId9" Type="http://schemas.openxmlformats.org/officeDocument/2006/relationships/hyperlink" Target="https://studio.edgeimpulse.com/public/209765/v8" TargetMode="External"/><Relationship Id="rId14" Type="http://schemas.openxmlformats.org/officeDocument/2006/relationships/hyperlink" Target="https://studio.edgeimpulse.com/public/209765/v3" TargetMode="External"/><Relationship Id="rId22" Type="http://schemas.openxmlformats.org/officeDocument/2006/relationships/hyperlink" Target="https://studio.edgeimpulse.com/public/196857/v8" TargetMode="External"/><Relationship Id="rId27" Type="http://schemas.openxmlformats.org/officeDocument/2006/relationships/hyperlink" Target="https://studio.edgeimpulse.com/public/196857/v14" TargetMode="External"/><Relationship Id="rId30" Type="http://schemas.openxmlformats.org/officeDocument/2006/relationships/hyperlink" Target="https://studio.edgeimpulse.com/public/196857/v17" TargetMode="External"/><Relationship Id="rId35" Type="http://schemas.openxmlformats.org/officeDocument/2006/relationships/drawing" Target="../drawings/drawing1.xml"/><Relationship Id="rId43" Type="http://schemas.openxmlformats.org/officeDocument/2006/relationships/table" Target="../tables/table8.xml"/><Relationship Id="rId8" Type="http://schemas.openxmlformats.org/officeDocument/2006/relationships/hyperlink" Target="https://studio.edgeimpulse.com/public/209765/v9" TargetMode="External"/><Relationship Id="rId3" Type="http://schemas.openxmlformats.org/officeDocument/2006/relationships/hyperlink" Target="https://studio.edgeimpulse.com/public/209765/latest" TargetMode="External"/><Relationship Id="rId12" Type="http://schemas.openxmlformats.org/officeDocument/2006/relationships/hyperlink" Target="https://studio.edgeimpulse.com/public/209765/v5" TargetMode="External"/><Relationship Id="rId17" Type="http://schemas.openxmlformats.org/officeDocument/2006/relationships/hyperlink" Target="https://studio.edgeimpulse.com/public/196857/v13" TargetMode="External"/><Relationship Id="rId25" Type="http://schemas.openxmlformats.org/officeDocument/2006/relationships/hyperlink" Target="https://studio.edgeimpulse.com/public/196857/v11" TargetMode="External"/><Relationship Id="rId33" Type="http://schemas.openxmlformats.org/officeDocument/2006/relationships/hyperlink" Target="https://studio.edgeimpulse.com/public/196857/latest" TargetMode="External"/><Relationship Id="rId3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ECEA-4BB9-4B70-AE29-9502112981BA}">
  <dimension ref="A1:AK37"/>
  <sheetViews>
    <sheetView tabSelected="1" zoomScale="40" zoomScaleNormal="40" workbookViewId="0">
      <selection activeCell="U51" sqref="U51"/>
    </sheetView>
  </sheetViews>
  <sheetFormatPr defaultRowHeight="15" x14ac:dyDescent="0.25"/>
  <cols>
    <col min="1" max="1" width="13.5703125" customWidth="1"/>
    <col min="2" max="2" width="11" customWidth="1"/>
    <col min="3" max="3" width="12.28515625" customWidth="1"/>
    <col min="4" max="4" width="11.140625" customWidth="1"/>
    <col min="5" max="5" width="17.28515625" customWidth="1"/>
    <col min="6" max="6" width="33.5703125" customWidth="1"/>
    <col min="8" max="8" width="11.28515625" customWidth="1"/>
    <col min="12" max="12" width="14.140625" customWidth="1"/>
    <col min="13" max="13" width="11.5703125" customWidth="1"/>
    <col min="14" max="14" width="7.5703125" customWidth="1"/>
    <col min="16" max="16" width="8.28515625" customWidth="1"/>
    <col min="17" max="17" width="26.42578125" customWidth="1"/>
    <col min="18" max="18" width="18.28515625" customWidth="1"/>
    <col min="19" max="19" width="23.42578125" customWidth="1"/>
    <col min="20" max="20" width="23.85546875" customWidth="1"/>
    <col min="21" max="21" width="23" customWidth="1"/>
    <col min="22" max="22" width="9.42578125" customWidth="1"/>
    <col min="23" max="23" width="12.140625" customWidth="1"/>
    <col min="24" max="24" width="14.42578125" customWidth="1"/>
    <col min="25" max="25" width="29.42578125" customWidth="1"/>
    <col min="26" max="26" width="9.42578125" customWidth="1"/>
    <col min="27" max="27" width="13.85546875" customWidth="1"/>
    <col min="28" max="28" width="13.140625" bestFit="1" customWidth="1"/>
    <col min="29" max="29" width="15.42578125" bestFit="1" customWidth="1"/>
    <col min="31" max="31" width="9.42578125" customWidth="1"/>
    <col min="32" max="32" width="42.140625" customWidth="1"/>
    <col min="33" max="33" width="36.85546875" customWidth="1"/>
    <col min="35" max="35" width="9.42578125" customWidth="1"/>
    <col min="36" max="36" width="42.7109375" customWidth="1"/>
    <col min="37" max="37" width="37" customWidth="1"/>
  </cols>
  <sheetData>
    <row r="1" spans="1:37" x14ac:dyDescent="0.25">
      <c r="A1" t="s">
        <v>0</v>
      </c>
      <c r="L1" t="s">
        <v>14</v>
      </c>
    </row>
    <row r="2" spans="1:37" x14ac:dyDescent="0.25">
      <c r="Y2" s="6"/>
    </row>
    <row r="3" spans="1:37" x14ac:dyDescent="0.25">
      <c r="Y3" s="6"/>
    </row>
    <row r="4" spans="1:37" x14ac:dyDescent="0.25">
      <c r="A4" t="s">
        <v>1</v>
      </c>
      <c r="B4" t="s">
        <v>2</v>
      </c>
      <c r="C4" t="s">
        <v>3</v>
      </c>
      <c r="D4" t="s">
        <v>4</v>
      </c>
      <c r="E4" t="s">
        <v>6</v>
      </c>
      <c r="F4" t="s">
        <v>9</v>
      </c>
      <c r="G4" t="s">
        <v>5</v>
      </c>
      <c r="H4" t="s">
        <v>1</v>
      </c>
      <c r="I4" t="s">
        <v>2</v>
      </c>
      <c r="J4" t="s">
        <v>3</v>
      </c>
      <c r="L4" t="s">
        <v>15</v>
      </c>
      <c r="M4" t="s">
        <v>1</v>
      </c>
      <c r="N4" t="s">
        <v>2</v>
      </c>
      <c r="O4" t="s">
        <v>3</v>
      </c>
      <c r="P4" t="s">
        <v>21</v>
      </c>
      <c r="Q4" t="s">
        <v>19</v>
      </c>
      <c r="R4" t="s">
        <v>16</v>
      </c>
      <c r="S4" t="s">
        <v>20</v>
      </c>
      <c r="T4" t="s">
        <v>25</v>
      </c>
      <c r="U4" t="s">
        <v>17</v>
      </c>
      <c r="V4" t="s">
        <v>4</v>
      </c>
      <c r="W4" t="s">
        <v>18</v>
      </c>
      <c r="X4" t="s">
        <v>23</v>
      </c>
      <c r="Y4" s="6" t="s">
        <v>33</v>
      </c>
      <c r="Z4" t="s">
        <v>28</v>
      </c>
      <c r="AA4" t="s">
        <v>21</v>
      </c>
      <c r="AB4" t="s">
        <v>4</v>
      </c>
      <c r="AC4" t="s">
        <v>18</v>
      </c>
      <c r="AE4" t="s">
        <v>28</v>
      </c>
      <c r="AF4" t="s">
        <v>29</v>
      </c>
      <c r="AG4" t="s">
        <v>30</v>
      </c>
      <c r="AI4" t="s">
        <v>28</v>
      </c>
      <c r="AJ4" t="s">
        <v>31</v>
      </c>
      <c r="AK4" t="s">
        <v>32</v>
      </c>
    </row>
    <row r="5" spans="1:37" ht="30" x14ac:dyDescent="0.25">
      <c r="A5">
        <v>53</v>
      </c>
      <c r="B5">
        <v>55</v>
      </c>
      <c r="C5">
        <v>57</v>
      </c>
      <c r="E5">
        <f>SUM(A5:C5)</f>
        <v>165</v>
      </c>
      <c r="F5" t="s">
        <v>10</v>
      </c>
      <c r="G5">
        <f>SUM(H5:J5)</f>
        <v>1221</v>
      </c>
      <c r="H5">
        <f>SUM(A5:A10)</f>
        <v>415</v>
      </c>
      <c r="I5">
        <f>SUM(B5:B10)</f>
        <v>363</v>
      </c>
      <c r="J5">
        <f>SUM(C5:C10)</f>
        <v>443</v>
      </c>
      <c r="L5">
        <v>3</v>
      </c>
      <c r="M5">
        <v>50</v>
      </c>
      <c r="N5">
        <v>50</v>
      </c>
      <c r="O5">
        <v>50</v>
      </c>
      <c r="P5">
        <v>20</v>
      </c>
      <c r="Q5" t="s">
        <v>24</v>
      </c>
      <c r="R5">
        <v>1E-3</v>
      </c>
      <c r="S5">
        <v>0</v>
      </c>
      <c r="T5">
        <v>0.1</v>
      </c>
      <c r="U5" t="s">
        <v>22</v>
      </c>
      <c r="V5">
        <v>45.8</v>
      </c>
      <c r="W5">
        <v>1.1299999999999999</v>
      </c>
      <c r="X5" s="1">
        <v>45028</v>
      </c>
      <c r="Y5" s="7" t="s">
        <v>34</v>
      </c>
      <c r="Z5">
        <v>150</v>
      </c>
      <c r="AA5">
        <v>50</v>
      </c>
      <c r="AB5" s="2">
        <v>54</v>
      </c>
      <c r="AC5" s="2">
        <f>(0.92*100)</f>
        <v>92</v>
      </c>
      <c r="AE5">
        <v>150</v>
      </c>
      <c r="AF5" s="5">
        <f>(V6/V5)-1</f>
        <v>9.1703056768559055E-2</v>
      </c>
      <c r="AG5" s="5">
        <f>(W6/W5) - 1</f>
        <v>8.8495575221239076E-3</v>
      </c>
      <c r="AI5" s="3">
        <v>150</v>
      </c>
      <c r="AJ5" s="5">
        <f>(V9/V8)-1</f>
        <v>3.3599999999999852E-2</v>
      </c>
      <c r="AK5" s="5">
        <f>(W8/W7)-1</f>
        <v>-0.18478260869565222</v>
      </c>
    </row>
    <row r="6" spans="1:37" ht="30" x14ac:dyDescent="0.25">
      <c r="A6">
        <v>97</v>
      </c>
      <c r="B6">
        <v>111</v>
      </c>
      <c r="C6">
        <v>69</v>
      </c>
      <c r="E6">
        <f>SUM(A5:C6)</f>
        <v>442</v>
      </c>
      <c r="F6" t="s">
        <v>11</v>
      </c>
      <c r="L6">
        <v>3</v>
      </c>
      <c r="M6">
        <v>50</v>
      </c>
      <c r="N6">
        <v>50</v>
      </c>
      <c r="O6">
        <v>50</v>
      </c>
      <c r="P6">
        <v>20</v>
      </c>
      <c r="Q6" t="s">
        <v>24</v>
      </c>
      <c r="R6">
        <v>1E-3</v>
      </c>
      <c r="S6">
        <v>0</v>
      </c>
      <c r="T6">
        <v>0.1</v>
      </c>
      <c r="U6" t="s">
        <v>26</v>
      </c>
      <c r="V6">
        <v>50</v>
      </c>
      <c r="W6">
        <v>1.1399999999999999</v>
      </c>
      <c r="X6" s="1">
        <v>45028</v>
      </c>
      <c r="Y6" s="7" t="s">
        <v>35</v>
      </c>
      <c r="Z6">
        <v>300</v>
      </c>
      <c r="AA6">
        <v>50</v>
      </c>
      <c r="AB6" s="2">
        <v>64.599999999999994</v>
      </c>
      <c r="AC6" s="2">
        <v>68</v>
      </c>
      <c r="AE6">
        <v>200</v>
      </c>
      <c r="AF6" s="5">
        <v>0</v>
      </c>
      <c r="AG6" s="5">
        <f>(W10/W9)-1</f>
        <v>2.5641025641025772E-2</v>
      </c>
      <c r="AI6" s="3">
        <v>200</v>
      </c>
      <c r="AJ6" s="5">
        <f>(V12/V11)-1</f>
        <v>0.16099071207430349</v>
      </c>
      <c r="AK6" s="5">
        <f>(W12/W11)-1</f>
        <v>-5.8823529411764719E-2</v>
      </c>
    </row>
    <row r="7" spans="1:37" ht="30" x14ac:dyDescent="0.25">
      <c r="A7">
        <v>87</v>
      </c>
      <c r="B7">
        <v>34</v>
      </c>
      <c r="C7">
        <v>109</v>
      </c>
      <c r="E7">
        <f>SUM(A5:C7)</f>
        <v>672</v>
      </c>
      <c r="F7" t="s">
        <v>12</v>
      </c>
      <c r="L7">
        <v>3</v>
      </c>
      <c r="M7">
        <v>50</v>
      </c>
      <c r="N7">
        <v>50</v>
      </c>
      <c r="O7">
        <v>50</v>
      </c>
      <c r="P7">
        <v>50</v>
      </c>
      <c r="Q7" t="s">
        <v>24</v>
      </c>
      <c r="R7">
        <v>1E-3</v>
      </c>
      <c r="S7">
        <v>0</v>
      </c>
      <c r="T7">
        <v>0.1</v>
      </c>
      <c r="U7" t="s">
        <v>26</v>
      </c>
      <c r="V7">
        <v>54</v>
      </c>
      <c r="W7">
        <v>0.92</v>
      </c>
      <c r="X7" s="1">
        <v>45028</v>
      </c>
      <c r="Y7" s="7" t="s">
        <v>36</v>
      </c>
      <c r="Z7">
        <v>600</v>
      </c>
      <c r="AA7">
        <v>50</v>
      </c>
      <c r="AB7" s="2">
        <v>71.900000000000006</v>
      </c>
      <c r="AC7" s="2">
        <v>66</v>
      </c>
      <c r="AE7">
        <v>600</v>
      </c>
      <c r="AF7" s="5">
        <f>(V14/V13)-1</f>
        <v>-2.9207232267037697E-2</v>
      </c>
      <c r="AG7" s="5">
        <v>0</v>
      </c>
      <c r="AI7" s="3">
        <v>600</v>
      </c>
      <c r="AJ7" s="5">
        <f>(V17/V16)-1</f>
        <v>-2.7027027027026973E-2</v>
      </c>
      <c r="AK7" s="5">
        <f>(W16/W15)-1</f>
        <v>-0.13636363636363646</v>
      </c>
    </row>
    <row r="8" spans="1:37" ht="30" x14ac:dyDescent="0.25">
      <c r="A8">
        <v>178</v>
      </c>
      <c r="B8">
        <v>163</v>
      </c>
      <c r="C8">
        <v>208</v>
      </c>
      <c r="E8">
        <f>SUM(A5:C8)</f>
        <v>1221</v>
      </c>
      <c r="F8" t="s">
        <v>13</v>
      </c>
      <c r="L8">
        <v>3</v>
      </c>
      <c r="M8">
        <v>50</v>
      </c>
      <c r="N8">
        <v>50</v>
      </c>
      <c r="O8">
        <v>50</v>
      </c>
      <c r="P8">
        <v>50</v>
      </c>
      <c r="Q8" t="s">
        <v>24</v>
      </c>
      <c r="R8">
        <v>1E-3</v>
      </c>
      <c r="S8">
        <v>32</v>
      </c>
      <c r="T8">
        <v>0.1</v>
      </c>
      <c r="U8" t="s">
        <v>26</v>
      </c>
      <c r="V8">
        <v>62.5</v>
      </c>
      <c r="W8">
        <v>0.75</v>
      </c>
      <c r="X8" s="1">
        <v>45028</v>
      </c>
      <c r="Y8" s="7" t="s">
        <v>37</v>
      </c>
      <c r="Z8">
        <f>SUM(407+344+435)</f>
        <v>1186</v>
      </c>
      <c r="AA8">
        <v>50</v>
      </c>
      <c r="AB8" s="2">
        <v>74.599999999999994</v>
      </c>
      <c r="AC8" s="2">
        <v>98</v>
      </c>
      <c r="AE8">
        <v>1186</v>
      </c>
      <c r="AF8" s="5">
        <f>(V17/V16)-1</f>
        <v>-2.7027027027026973E-2</v>
      </c>
      <c r="AG8" s="5">
        <f>(W17/W18)-1</f>
        <v>1.4925373134328401E-2</v>
      </c>
      <c r="AI8" s="4">
        <v>1186</v>
      </c>
      <c r="AJ8" s="5">
        <f>(V20/V19)-1</f>
        <v>6.7024128686326012E-3</v>
      </c>
      <c r="AK8" s="5">
        <f>(W20/W19)-1</f>
        <v>-0.17346938775510201</v>
      </c>
    </row>
    <row r="9" spans="1:37" ht="30" x14ac:dyDescent="0.25">
      <c r="L9">
        <v>3</v>
      </c>
      <c r="M9">
        <v>100</v>
      </c>
      <c r="N9">
        <v>100</v>
      </c>
      <c r="O9">
        <v>100</v>
      </c>
      <c r="P9">
        <v>20</v>
      </c>
      <c r="Q9" t="s">
        <v>24</v>
      </c>
      <c r="R9">
        <v>1E-3</v>
      </c>
      <c r="S9">
        <v>0</v>
      </c>
      <c r="T9">
        <v>0.1</v>
      </c>
      <c r="U9" t="s">
        <v>22</v>
      </c>
      <c r="V9">
        <v>64.599999999999994</v>
      </c>
      <c r="W9">
        <v>0.78</v>
      </c>
      <c r="X9" s="1">
        <v>45028</v>
      </c>
      <c r="Y9" s="7" t="s">
        <v>38</v>
      </c>
    </row>
    <row r="10" spans="1:37" ht="30" x14ac:dyDescent="0.25">
      <c r="L10">
        <v>3</v>
      </c>
      <c r="M10">
        <v>100</v>
      </c>
      <c r="N10">
        <v>100</v>
      </c>
      <c r="O10">
        <v>100</v>
      </c>
      <c r="P10">
        <v>20</v>
      </c>
      <c r="Q10" t="s">
        <v>24</v>
      </c>
      <c r="R10">
        <v>1E-3</v>
      </c>
      <c r="S10">
        <v>0</v>
      </c>
      <c r="T10">
        <v>0.1</v>
      </c>
      <c r="U10" t="s">
        <v>26</v>
      </c>
      <c r="V10">
        <v>64.599999999999994</v>
      </c>
      <c r="W10">
        <v>0.8</v>
      </c>
      <c r="X10" s="1">
        <v>45028</v>
      </c>
      <c r="Y10" s="7" t="s">
        <v>39</v>
      </c>
    </row>
    <row r="11" spans="1:37" ht="30" x14ac:dyDescent="0.25">
      <c r="L11">
        <v>3</v>
      </c>
      <c r="M11">
        <v>100</v>
      </c>
      <c r="N11">
        <v>100</v>
      </c>
      <c r="O11">
        <v>100</v>
      </c>
      <c r="P11">
        <v>50</v>
      </c>
      <c r="Q11" t="s">
        <v>24</v>
      </c>
      <c r="R11">
        <v>1E-3</v>
      </c>
      <c r="S11">
        <v>0</v>
      </c>
      <c r="T11">
        <v>0.1</v>
      </c>
      <c r="U11" t="s">
        <v>22</v>
      </c>
      <c r="V11">
        <v>64.599999999999994</v>
      </c>
      <c r="W11">
        <v>0.68</v>
      </c>
      <c r="X11" s="1">
        <v>45028</v>
      </c>
      <c r="Y11" s="7" t="s">
        <v>40</v>
      </c>
    </row>
    <row r="12" spans="1:37" ht="30" x14ac:dyDescent="0.25">
      <c r="H12" t="s">
        <v>7</v>
      </c>
      <c r="L12">
        <v>3</v>
      </c>
      <c r="M12">
        <v>100</v>
      </c>
      <c r="N12">
        <v>100</v>
      </c>
      <c r="O12">
        <v>100</v>
      </c>
      <c r="P12">
        <v>50</v>
      </c>
      <c r="Q12" t="s">
        <v>24</v>
      </c>
      <c r="R12">
        <v>1E-3</v>
      </c>
      <c r="S12">
        <v>32</v>
      </c>
      <c r="T12">
        <v>0.1</v>
      </c>
      <c r="U12" t="s">
        <v>22</v>
      </c>
      <c r="V12">
        <v>75</v>
      </c>
      <c r="W12">
        <v>0.64</v>
      </c>
      <c r="X12" s="1">
        <v>45028</v>
      </c>
      <c r="Y12" s="7" t="s">
        <v>41</v>
      </c>
    </row>
    <row r="13" spans="1:37" ht="30" x14ac:dyDescent="0.25">
      <c r="L13">
        <v>3</v>
      </c>
      <c r="M13">
        <v>200</v>
      </c>
      <c r="N13">
        <v>200</v>
      </c>
      <c r="O13">
        <v>200</v>
      </c>
      <c r="P13">
        <v>20</v>
      </c>
      <c r="Q13" t="s">
        <v>24</v>
      </c>
      <c r="R13">
        <v>1E-3</v>
      </c>
      <c r="S13">
        <v>0</v>
      </c>
      <c r="T13">
        <v>0.1</v>
      </c>
      <c r="U13" t="s">
        <v>22</v>
      </c>
      <c r="V13">
        <v>71.900000000000006</v>
      </c>
      <c r="W13">
        <v>0.71</v>
      </c>
      <c r="X13" s="1">
        <v>45028</v>
      </c>
      <c r="Y13" s="7" t="s">
        <v>42</v>
      </c>
    </row>
    <row r="14" spans="1:37" ht="30" x14ac:dyDescent="0.25">
      <c r="L14">
        <v>3</v>
      </c>
      <c r="M14">
        <v>200</v>
      </c>
      <c r="N14">
        <v>200</v>
      </c>
      <c r="O14">
        <v>200</v>
      </c>
      <c r="P14">
        <v>20</v>
      </c>
      <c r="Q14" t="s">
        <v>24</v>
      </c>
      <c r="R14">
        <v>1E-3</v>
      </c>
      <c r="S14">
        <v>0</v>
      </c>
      <c r="T14">
        <v>0.1</v>
      </c>
      <c r="U14" t="s">
        <v>26</v>
      </c>
      <c r="V14">
        <v>69.8</v>
      </c>
      <c r="W14">
        <v>0.71</v>
      </c>
      <c r="X14" s="1">
        <v>45028</v>
      </c>
      <c r="Y14" s="7" t="s">
        <v>43</v>
      </c>
    </row>
    <row r="15" spans="1:37" ht="30" x14ac:dyDescent="0.25">
      <c r="L15">
        <v>3</v>
      </c>
      <c r="M15">
        <v>200</v>
      </c>
      <c r="N15">
        <v>200</v>
      </c>
      <c r="O15">
        <v>200</v>
      </c>
      <c r="P15">
        <v>50</v>
      </c>
      <c r="Q15" t="s">
        <v>24</v>
      </c>
      <c r="R15">
        <v>1E-3</v>
      </c>
      <c r="S15">
        <v>0</v>
      </c>
      <c r="T15">
        <v>0.1</v>
      </c>
      <c r="U15" t="s">
        <v>22</v>
      </c>
      <c r="V15">
        <v>71.900000000000006</v>
      </c>
      <c r="W15">
        <v>0.66</v>
      </c>
      <c r="X15" s="1">
        <v>45028</v>
      </c>
      <c r="Y15" s="7" t="s">
        <v>44</v>
      </c>
    </row>
    <row r="16" spans="1:37" ht="30" x14ac:dyDescent="0.25">
      <c r="L16">
        <v>3</v>
      </c>
      <c r="M16">
        <v>200</v>
      </c>
      <c r="N16">
        <v>200</v>
      </c>
      <c r="O16">
        <v>200</v>
      </c>
      <c r="P16">
        <v>50</v>
      </c>
      <c r="Q16" t="s">
        <v>24</v>
      </c>
      <c r="R16">
        <v>1E-3</v>
      </c>
      <c r="S16">
        <v>32</v>
      </c>
      <c r="T16">
        <v>0.1</v>
      </c>
      <c r="U16" t="s">
        <v>22</v>
      </c>
      <c r="V16">
        <v>74</v>
      </c>
      <c r="W16">
        <v>0.56999999999999995</v>
      </c>
      <c r="X16" s="1">
        <v>45029</v>
      </c>
      <c r="Y16" s="7" t="s">
        <v>45</v>
      </c>
    </row>
    <row r="17" spans="8:37" ht="30" x14ac:dyDescent="0.25">
      <c r="L17">
        <v>3</v>
      </c>
      <c r="M17">
        <v>407</v>
      </c>
      <c r="N17">
        <v>344</v>
      </c>
      <c r="O17">
        <v>435</v>
      </c>
      <c r="P17">
        <v>20</v>
      </c>
      <c r="Q17" t="s">
        <v>24</v>
      </c>
      <c r="R17">
        <v>1E-3</v>
      </c>
      <c r="S17">
        <v>0</v>
      </c>
      <c r="T17">
        <v>0.1</v>
      </c>
      <c r="U17" t="s">
        <v>22</v>
      </c>
      <c r="V17">
        <v>72</v>
      </c>
      <c r="W17">
        <v>0.68</v>
      </c>
      <c r="X17" s="1">
        <v>45029</v>
      </c>
      <c r="Y17" s="7" t="s">
        <v>46</v>
      </c>
    </row>
    <row r="18" spans="8:37" ht="30" x14ac:dyDescent="0.25">
      <c r="L18">
        <v>3</v>
      </c>
      <c r="M18">
        <v>407</v>
      </c>
      <c r="N18">
        <v>344</v>
      </c>
      <c r="O18">
        <v>435</v>
      </c>
      <c r="P18">
        <v>20</v>
      </c>
      <c r="Q18" t="s">
        <v>24</v>
      </c>
      <c r="R18">
        <v>1E-3</v>
      </c>
      <c r="S18">
        <v>0</v>
      </c>
      <c r="T18">
        <v>0.1</v>
      </c>
      <c r="U18" t="s">
        <v>26</v>
      </c>
      <c r="V18">
        <v>70.400000000000006</v>
      </c>
      <c r="W18">
        <v>0.67</v>
      </c>
      <c r="X18" s="1">
        <v>45029</v>
      </c>
      <c r="Y18" s="7" t="s">
        <v>47</v>
      </c>
    </row>
    <row r="19" spans="8:37" ht="30" x14ac:dyDescent="0.25">
      <c r="H19" t="s">
        <v>8</v>
      </c>
      <c r="L19">
        <v>3</v>
      </c>
      <c r="M19">
        <v>407</v>
      </c>
      <c r="N19">
        <v>344</v>
      </c>
      <c r="O19">
        <v>435</v>
      </c>
      <c r="P19">
        <v>50</v>
      </c>
      <c r="Q19" t="s">
        <v>24</v>
      </c>
      <c r="R19">
        <v>1E-3</v>
      </c>
      <c r="S19">
        <v>0</v>
      </c>
      <c r="T19">
        <v>0.1</v>
      </c>
      <c r="U19" t="s">
        <v>22</v>
      </c>
      <c r="V19">
        <v>74.599999999999994</v>
      </c>
      <c r="W19">
        <v>0.98</v>
      </c>
      <c r="X19" s="1">
        <v>45029</v>
      </c>
      <c r="Y19" s="7" t="s">
        <v>48</v>
      </c>
    </row>
    <row r="20" spans="8:37" ht="30" x14ac:dyDescent="0.25">
      <c r="L20">
        <v>3</v>
      </c>
      <c r="M20">
        <v>407</v>
      </c>
      <c r="N20">
        <v>344</v>
      </c>
      <c r="O20">
        <v>435</v>
      </c>
      <c r="P20">
        <v>50</v>
      </c>
      <c r="Q20" t="s">
        <v>24</v>
      </c>
      <c r="R20">
        <v>1E-3</v>
      </c>
      <c r="S20">
        <v>32</v>
      </c>
      <c r="T20">
        <v>0.1</v>
      </c>
      <c r="U20" t="s">
        <v>22</v>
      </c>
      <c r="V20">
        <v>75.099999999999994</v>
      </c>
      <c r="W20">
        <v>0.81</v>
      </c>
      <c r="X20" s="1">
        <v>45029</v>
      </c>
      <c r="Y20" s="7" t="s">
        <v>49</v>
      </c>
    </row>
    <row r="21" spans="8:37" ht="30" x14ac:dyDescent="0.25">
      <c r="L21">
        <v>2</v>
      </c>
      <c r="M21" t="s">
        <v>27</v>
      </c>
      <c r="N21">
        <v>50</v>
      </c>
      <c r="O21">
        <v>50</v>
      </c>
      <c r="P21">
        <v>20</v>
      </c>
      <c r="Q21" t="s">
        <v>24</v>
      </c>
      <c r="R21">
        <v>1E-3</v>
      </c>
      <c r="S21">
        <v>0</v>
      </c>
      <c r="T21">
        <v>0.1</v>
      </c>
      <c r="U21" t="s">
        <v>22</v>
      </c>
      <c r="V21">
        <v>87.5</v>
      </c>
      <c r="W21">
        <v>0.33</v>
      </c>
      <c r="X21" s="1">
        <v>45033</v>
      </c>
      <c r="Y21" s="7" t="s">
        <v>50</v>
      </c>
    </row>
    <row r="22" spans="8:37" ht="30" x14ac:dyDescent="0.25">
      <c r="L22">
        <v>2</v>
      </c>
      <c r="M22" t="s">
        <v>27</v>
      </c>
      <c r="N22">
        <v>50</v>
      </c>
      <c r="O22">
        <v>50</v>
      </c>
      <c r="P22">
        <v>20</v>
      </c>
      <c r="Q22" t="s">
        <v>24</v>
      </c>
      <c r="R22">
        <v>1E-3</v>
      </c>
      <c r="S22">
        <v>0</v>
      </c>
      <c r="T22">
        <v>0.1</v>
      </c>
      <c r="U22" t="s">
        <v>26</v>
      </c>
      <c r="V22">
        <v>87.5</v>
      </c>
      <c r="W22">
        <v>0.34</v>
      </c>
      <c r="X22" s="1">
        <v>45033</v>
      </c>
      <c r="Y22" s="7" t="s">
        <v>51</v>
      </c>
    </row>
    <row r="23" spans="8:37" ht="30" x14ac:dyDescent="0.25">
      <c r="L23">
        <v>2</v>
      </c>
      <c r="M23" t="s">
        <v>27</v>
      </c>
      <c r="N23">
        <v>50</v>
      </c>
      <c r="O23">
        <v>50</v>
      </c>
      <c r="P23">
        <v>50</v>
      </c>
      <c r="Q23" t="s">
        <v>24</v>
      </c>
      <c r="R23">
        <v>1E-3</v>
      </c>
      <c r="S23">
        <v>0</v>
      </c>
      <c r="T23">
        <v>0.1</v>
      </c>
      <c r="U23" t="s">
        <v>22</v>
      </c>
      <c r="V23">
        <v>87.5</v>
      </c>
      <c r="W23">
        <v>0.32</v>
      </c>
      <c r="X23" s="1">
        <v>45033</v>
      </c>
      <c r="Y23" s="7" t="s">
        <v>52</v>
      </c>
    </row>
    <row r="24" spans="8:37" ht="30" x14ac:dyDescent="0.25">
      <c r="L24">
        <v>2</v>
      </c>
      <c r="M24" t="s">
        <v>27</v>
      </c>
      <c r="N24">
        <v>50</v>
      </c>
      <c r="O24">
        <v>50</v>
      </c>
      <c r="P24">
        <v>50</v>
      </c>
      <c r="Q24" t="s">
        <v>24</v>
      </c>
      <c r="R24">
        <v>1E-3</v>
      </c>
      <c r="S24">
        <v>32</v>
      </c>
      <c r="T24">
        <v>0.1</v>
      </c>
      <c r="U24" t="s">
        <v>22</v>
      </c>
      <c r="V24">
        <v>93.8</v>
      </c>
      <c r="W24">
        <v>0.36</v>
      </c>
      <c r="X24" s="1">
        <v>45033</v>
      </c>
      <c r="Y24" s="7" t="s">
        <v>53</v>
      </c>
    </row>
    <row r="25" spans="8:37" ht="30" x14ac:dyDescent="0.25">
      <c r="L25">
        <v>2</v>
      </c>
      <c r="M25" t="s">
        <v>27</v>
      </c>
      <c r="N25">
        <v>100</v>
      </c>
      <c r="O25">
        <v>100</v>
      </c>
      <c r="P25">
        <v>20</v>
      </c>
      <c r="Q25" t="s">
        <v>24</v>
      </c>
      <c r="R25">
        <v>1E-3</v>
      </c>
      <c r="S25">
        <v>0</v>
      </c>
      <c r="T25">
        <v>0.1</v>
      </c>
      <c r="U25" t="s">
        <v>22</v>
      </c>
      <c r="V25">
        <v>87.9</v>
      </c>
      <c r="W25">
        <v>0.21</v>
      </c>
      <c r="X25" s="1">
        <v>45033</v>
      </c>
      <c r="Y25" s="7" t="s">
        <v>54</v>
      </c>
    </row>
    <row r="26" spans="8:37" ht="30" x14ac:dyDescent="0.25">
      <c r="L26">
        <v>2</v>
      </c>
      <c r="M26" t="s">
        <v>27</v>
      </c>
      <c r="N26">
        <v>100</v>
      </c>
      <c r="O26">
        <v>100</v>
      </c>
      <c r="P26">
        <v>20</v>
      </c>
      <c r="Q26" t="s">
        <v>24</v>
      </c>
      <c r="R26">
        <v>1E-3</v>
      </c>
      <c r="S26">
        <v>0</v>
      </c>
      <c r="T26">
        <v>0.1</v>
      </c>
      <c r="U26" t="s">
        <v>26</v>
      </c>
      <c r="V26">
        <v>90.9</v>
      </c>
      <c r="W26">
        <v>0.19</v>
      </c>
      <c r="X26" s="1">
        <v>45033</v>
      </c>
      <c r="Y26" s="7" t="s">
        <v>55</v>
      </c>
    </row>
    <row r="27" spans="8:37" ht="30" x14ac:dyDescent="0.25">
      <c r="L27">
        <v>2</v>
      </c>
      <c r="M27" t="s">
        <v>27</v>
      </c>
      <c r="N27">
        <v>100</v>
      </c>
      <c r="O27">
        <v>100</v>
      </c>
      <c r="P27">
        <v>50</v>
      </c>
      <c r="Q27" t="s">
        <v>24</v>
      </c>
      <c r="R27">
        <v>1E-3</v>
      </c>
      <c r="S27">
        <v>0</v>
      </c>
      <c r="T27">
        <v>0.1</v>
      </c>
      <c r="U27" t="s">
        <v>26</v>
      </c>
      <c r="V27">
        <v>97</v>
      </c>
      <c r="W27">
        <v>0.16</v>
      </c>
      <c r="X27" s="1">
        <v>45033</v>
      </c>
      <c r="Y27" s="7" t="s">
        <v>56</v>
      </c>
    </row>
    <row r="28" spans="8:37" ht="30" x14ac:dyDescent="0.25">
      <c r="L28">
        <v>2</v>
      </c>
      <c r="M28" t="s">
        <v>27</v>
      </c>
      <c r="N28">
        <v>100</v>
      </c>
      <c r="O28">
        <v>100</v>
      </c>
      <c r="P28">
        <v>50</v>
      </c>
      <c r="Q28" t="s">
        <v>24</v>
      </c>
      <c r="R28">
        <v>1E-3</v>
      </c>
      <c r="S28">
        <v>32</v>
      </c>
      <c r="T28">
        <v>0.1</v>
      </c>
      <c r="U28" t="s">
        <v>26</v>
      </c>
      <c r="V28">
        <v>93.9</v>
      </c>
      <c r="W28">
        <v>0.14000000000000001</v>
      </c>
      <c r="X28" s="1">
        <v>45033</v>
      </c>
      <c r="Y28" s="7" t="s">
        <v>57</v>
      </c>
    </row>
    <row r="29" spans="8:37" ht="30" x14ac:dyDescent="0.25">
      <c r="L29">
        <v>2</v>
      </c>
      <c r="M29" t="s">
        <v>27</v>
      </c>
      <c r="N29">
        <v>100</v>
      </c>
      <c r="O29">
        <v>100</v>
      </c>
      <c r="P29">
        <v>50</v>
      </c>
      <c r="Q29" t="s">
        <v>24</v>
      </c>
      <c r="R29">
        <v>1E-3</v>
      </c>
      <c r="S29">
        <v>0</v>
      </c>
      <c r="T29">
        <v>0.1</v>
      </c>
      <c r="U29" t="s">
        <v>22</v>
      </c>
      <c r="V29">
        <v>87.9</v>
      </c>
      <c r="W29">
        <v>0.21</v>
      </c>
      <c r="X29" s="1">
        <v>45033</v>
      </c>
      <c r="Y29" s="7" t="s">
        <v>58</v>
      </c>
    </row>
    <row r="30" spans="8:37" ht="30" x14ac:dyDescent="0.25">
      <c r="L30">
        <v>2</v>
      </c>
      <c r="M30" t="s">
        <v>27</v>
      </c>
      <c r="N30">
        <v>200</v>
      </c>
      <c r="O30">
        <v>200</v>
      </c>
      <c r="P30">
        <v>20</v>
      </c>
      <c r="Q30" t="s">
        <v>24</v>
      </c>
      <c r="R30">
        <v>1E-3</v>
      </c>
      <c r="S30">
        <v>0</v>
      </c>
      <c r="T30">
        <v>0.1</v>
      </c>
      <c r="U30" t="s">
        <v>22</v>
      </c>
      <c r="V30">
        <v>95.1</v>
      </c>
      <c r="W30">
        <v>0.19</v>
      </c>
      <c r="X30" s="1">
        <v>45033</v>
      </c>
      <c r="Y30" s="7" t="s">
        <v>59</v>
      </c>
    </row>
    <row r="31" spans="8:37" ht="30" x14ac:dyDescent="0.25">
      <c r="L31">
        <v>2</v>
      </c>
      <c r="M31" t="s">
        <v>27</v>
      </c>
      <c r="N31">
        <v>200</v>
      </c>
      <c r="O31">
        <v>200</v>
      </c>
      <c r="P31">
        <v>20</v>
      </c>
      <c r="Q31" t="s">
        <v>24</v>
      </c>
      <c r="R31">
        <v>1E-3</v>
      </c>
      <c r="S31">
        <v>0</v>
      </c>
      <c r="T31">
        <v>0.1</v>
      </c>
      <c r="U31" t="s">
        <v>26</v>
      </c>
      <c r="V31">
        <v>91.8</v>
      </c>
      <c r="W31">
        <v>0.2</v>
      </c>
      <c r="X31" s="1">
        <v>45033</v>
      </c>
      <c r="Y31" s="7" t="s">
        <v>60</v>
      </c>
      <c r="Z31" t="s">
        <v>28</v>
      </c>
      <c r="AA31" t="s">
        <v>21</v>
      </c>
      <c r="AB31" t="s">
        <v>4</v>
      </c>
      <c r="AC31" t="s">
        <v>18</v>
      </c>
      <c r="AE31" t="s">
        <v>28</v>
      </c>
      <c r="AF31" t="s">
        <v>29</v>
      </c>
      <c r="AG31" t="s">
        <v>30</v>
      </c>
      <c r="AI31" t="s">
        <v>28</v>
      </c>
      <c r="AJ31" t="s">
        <v>31</v>
      </c>
      <c r="AK31" t="s">
        <v>32</v>
      </c>
    </row>
    <row r="32" spans="8:37" ht="30" x14ac:dyDescent="0.25">
      <c r="L32">
        <v>2</v>
      </c>
      <c r="M32" t="s">
        <v>27</v>
      </c>
      <c r="N32">
        <v>200</v>
      </c>
      <c r="O32">
        <v>200</v>
      </c>
      <c r="P32">
        <v>50</v>
      </c>
      <c r="Q32" t="s">
        <v>24</v>
      </c>
      <c r="R32">
        <v>1E-3</v>
      </c>
      <c r="S32">
        <v>0</v>
      </c>
      <c r="T32">
        <v>0.1</v>
      </c>
      <c r="U32" t="s">
        <v>22</v>
      </c>
      <c r="V32">
        <v>96.7</v>
      </c>
      <c r="W32">
        <v>0.17</v>
      </c>
      <c r="X32" s="1">
        <v>45033</v>
      </c>
      <c r="Y32" s="7" t="s">
        <v>61</v>
      </c>
      <c r="Z32">
        <v>100</v>
      </c>
      <c r="AA32">
        <v>50</v>
      </c>
      <c r="AB32" s="2">
        <v>87.5</v>
      </c>
      <c r="AC32" s="2">
        <v>32</v>
      </c>
      <c r="AE32">
        <v>150</v>
      </c>
      <c r="AF32" s="5">
        <v>0</v>
      </c>
      <c r="AG32" s="5">
        <f>(W22/W21)-1</f>
        <v>3.0303030303030276E-2</v>
      </c>
      <c r="AI32" s="3">
        <v>150</v>
      </c>
      <c r="AJ32" s="5">
        <f>(V24/V23)-1</f>
        <v>7.2000000000000064E-2</v>
      </c>
      <c r="AK32" s="5">
        <f>(W24/W23)-1</f>
        <v>0.125</v>
      </c>
    </row>
    <row r="33" spans="12:37" ht="30" x14ac:dyDescent="0.25">
      <c r="L33">
        <v>2</v>
      </c>
      <c r="M33" t="s">
        <v>27</v>
      </c>
      <c r="N33">
        <v>200</v>
      </c>
      <c r="O33">
        <v>200</v>
      </c>
      <c r="P33">
        <v>50</v>
      </c>
      <c r="Q33" t="s">
        <v>24</v>
      </c>
      <c r="R33">
        <v>1E-3</v>
      </c>
      <c r="S33">
        <v>32</v>
      </c>
      <c r="T33">
        <v>0.1</v>
      </c>
      <c r="U33" t="s">
        <v>22</v>
      </c>
      <c r="V33">
        <v>88.5</v>
      </c>
      <c r="W33">
        <v>0.23</v>
      </c>
      <c r="X33" s="1">
        <v>45033</v>
      </c>
      <c r="Y33" s="7" t="s">
        <v>62</v>
      </c>
      <c r="Z33">
        <v>200</v>
      </c>
      <c r="AA33">
        <v>50</v>
      </c>
      <c r="AB33" s="2">
        <v>97</v>
      </c>
      <c r="AC33" s="2">
        <v>16</v>
      </c>
      <c r="AE33">
        <v>200</v>
      </c>
      <c r="AF33" s="5">
        <f>(V26/V25)-1</f>
        <v>3.4129692832764569E-2</v>
      </c>
      <c r="AG33" s="5">
        <f>(W26/W25)-1</f>
        <v>-9.5238095238095233E-2</v>
      </c>
      <c r="AI33" s="3">
        <v>200</v>
      </c>
      <c r="AJ33" s="5">
        <f>(V28/V27)-1</f>
        <v>-3.1958762886597825E-2</v>
      </c>
      <c r="AK33" s="5">
        <f>(W28/W27)-1</f>
        <v>-0.12499999999999989</v>
      </c>
    </row>
    <row r="34" spans="12:37" ht="30" x14ac:dyDescent="0.25">
      <c r="L34">
        <v>2</v>
      </c>
      <c r="M34" t="s">
        <v>27</v>
      </c>
      <c r="N34">
        <v>441</v>
      </c>
      <c r="O34">
        <v>435</v>
      </c>
      <c r="P34">
        <v>20</v>
      </c>
      <c r="Q34" t="s">
        <v>24</v>
      </c>
      <c r="R34">
        <v>1E-3</v>
      </c>
      <c r="S34">
        <v>0</v>
      </c>
      <c r="T34">
        <v>0.1</v>
      </c>
      <c r="U34" t="s">
        <v>22</v>
      </c>
      <c r="V34">
        <v>94.3</v>
      </c>
      <c r="W34">
        <v>0.19</v>
      </c>
      <c r="X34" s="1">
        <v>45033</v>
      </c>
      <c r="Y34" s="7" t="s">
        <v>63</v>
      </c>
      <c r="Z34">
        <v>400</v>
      </c>
      <c r="AA34">
        <v>50</v>
      </c>
      <c r="AB34" s="2">
        <v>96.7</v>
      </c>
      <c r="AC34" s="2">
        <v>17</v>
      </c>
      <c r="AE34">
        <v>400</v>
      </c>
      <c r="AF34" s="5">
        <f>(V31/V30)-1</f>
        <v>-3.4700315457413256E-2</v>
      </c>
      <c r="AG34" s="5">
        <f>(W31/W30)-1</f>
        <v>5.2631578947368363E-2</v>
      </c>
      <c r="AI34">
        <v>400</v>
      </c>
      <c r="AJ34" s="5">
        <f>(V33/V32)-1</f>
        <v>-8.4798345398138575E-2</v>
      </c>
      <c r="AK34" s="5">
        <f>(W33/W32)-1</f>
        <v>0.35294117647058809</v>
      </c>
    </row>
    <row r="35" spans="12:37" ht="30" x14ac:dyDescent="0.25">
      <c r="L35">
        <v>2</v>
      </c>
      <c r="M35" t="s">
        <v>27</v>
      </c>
      <c r="N35">
        <v>441</v>
      </c>
      <c r="O35">
        <v>435</v>
      </c>
      <c r="P35">
        <v>20</v>
      </c>
      <c r="Q35" t="s">
        <v>24</v>
      </c>
      <c r="R35">
        <v>1E-3</v>
      </c>
      <c r="S35">
        <v>0</v>
      </c>
      <c r="T35">
        <v>0.1</v>
      </c>
      <c r="U35" t="s">
        <v>26</v>
      </c>
      <c r="V35">
        <v>90.7</v>
      </c>
      <c r="W35">
        <v>0.19</v>
      </c>
      <c r="X35" s="1">
        <v>45033</v>
      </c>
      <c r="Y35" s="7" t="s">
        <v>64</v>
      </c>
      <c r="Z35">
        <f>SUM(441+435)</f>
        <v>876</v>
      </c>
      <c r="AA35">
        <v>50</v>
      </c>
      <c r="AB35" s="2">
        <v>93.6</v>
      </c>
      <c r="AC35" s="2">
        <v>17</v>
      </c>
      <c r="AE35">
        <f>SUM(441+435)</f>
        <v>876</v>
      </c>
      <c r="AF35" s="5">
        <f>(Table5[[#This Row],[Accuracy]]/V34)-1</f>
        <v>-3.8176033934252285E-2</v>
      </c>
      <c r="AG35" s="5">
        <v>0</v>
      </c>
      <c r="AI35">
        <f>SUM(441+435)</f>
        <v>876</v>
      </c>
      <c r="AJ35" s="5">
        <f>(V37/V36)-1</f>
        <v>-2.3504273504273421E-2</v>
      </c>
      <c r="AK35" s="5">
        <f>(W37/W36)-1</f>
        <v>0.35294117647058809</v>
      </c>
    </row>
    <row r="36" spans="12:37" ht="30" x14ac:dyDescent="0.25">
      <c r="L36">
        <v>2</v>
      </c>
      <c r="M36" t="s">
        <v>27</v>
      </c>
      <c r="N36">
        <v>441</v>
      </c>
      <c r="O36">
        <v>435</v>
      </c>
      <c r="P36">
        <v>50</v>
      </c>
      <c r="Q36" t="s">
        <v>24</v>
      </c>
      <c r="R36">
        <v>1E-3</v>
      </c>
      <c r="S36">
        <v>0</v>
      </c>
      <c r="T36">
        <v>0.1</v>
      </c>
      <c r="U36" t="s">
        <v>22</v>
      </c>
      <c r="V36">
        <v>93.6</v>
      </c>
      <c r="W36">
        <v>0.17</v>
      </c>
      <c r="X36" s="1">
        <v>45034</v>
      </c>
      <c r="Y36" s="7" t="s">
        <v>65</v>
      </c>
    </row>
    <row r="37" spans="12:37" ht="30" x14ac:dyDescent="0.25">
      <c r="L37">
        <v>2</v>
      </c>
      <c r="M37" t="s">
        <v>27</v>
      </c>
      <c r="N37">
        <v>441</v>
      </c>
      <c r="O37">
        <v>435</v>
      </c>
      <c r="P37">
        <v>50</v>
      </c>
      <c r="Q37" t="s">
        <v>24</v>
      </c>
      <c r="R37">
        <v>1E-3</v>
      </c>
      <c r="S37">
        <v>32</v>
      </c>
      <c r="T37">
        <v>0.1</v>
      </c>
      <c r="U37" t="s">
        <v>22</v>
      </c>
      <c r="V37">
        <v>91.4</v>
      </c>
      <c r="W37">
        <v>0.23</v>
      </c>
      <c r="X37" s="1">
        <v>45034</v>
      </c>
      <c r="Y37" s="7" t="s">
        <v>66</v>
      </c>
    </row>
  </sheetData>
  <hyperlinks>
    <hyperlink ref="Y18" r:id="rId1" xr:uid="{1FE05CE0-C422-4D77-8E2A-AF28AB79F2AD}"/>
    <hyperlink ref="Y19" r:id="rId2" xr:uid="{0D89DD0F-A203-449C-B665-858D99516063}"/>
    <hyperlink ref="Y20" r:id="rId3" xr:uid="{FB8462DF-2FE7-4364-83EE-4F6F5A2C764B}"/>
    <hyperlink ref="Y17" r:id="rId4" xr:uid="{30022D88-D5CC-43EA-9D4D-DF7502AC5E4E}"/>
    <hyperlink ref="Y16" r:id="rId5" xr:uid="{14BF8C96-454B-4054-8A5E-22655BAC888C}"/>
    <hyperlink ref="Y15" r:id="rId6" xr:uid="{DF2750CF-BB2A-4A69-A8C6-9887F358ED38}"/>
    <hyperlink ref="Y14" r:id="rId7" xr:uid="{1E51D34D-EBB6-452D-AF3A-DACB74044A81}"/>
    <hyperlink ref="Y13" r:id="rId8" xr:uid="{8D386EF7-4011-411B-B385-0F1022FC4602}"/>
    <hyperlink ref="Y12" r:id="rId9" xr:uid="{F16F9084-4F51-4E67-A5AB-7744E9F84107}"/>
    <hyperlink ref="Y11" r:id="rId10" xr:uid="{1785C52F-F17C-4E17-A62F-E4F488A919B5}"/>
    <hyperlink ref="Y10" r:id="rId11" xr:uid="{428AA0CA-2E06-4F53-A35C-7F6D28021080}"/>
    <hyperlink ref="Y9" r:id="rId12" xr:uid="{1529859F-F6C1-471F-B709-5C4591A8F8DE}"/>
    <hyperlink ref="Y8" r:id="rId13" xr:uid="{8AA6C7FC-36A0-4FB4-99FC-168F4A8A5006}"/>
    <hyperlink ref="Y7" r:id="rId14" xr:uid="{F064F16D-7245-4912-9187-54FD248B0888}"/>
    <hyperlink ref="Y6" r:id="rId15" xr:uid="{5C57B069-275E-43FA-81F3-1A65B6ADBEA7}"/>
    <hyperlink ref="Y5" r:id="rId16" xr:uid="{70FFBCBD-7A16-46BD-B187-035DB7CE6649}"/>
    <hyperlink ref="Y30" r:id="rId17" xr:uid="{5A176080-441E-4AB2-9512-B05A1FC21D31}"/>
    <hyperlink ref="Y21" r:id="rId18" xr:uid="{41C9CC94-65AB-4230-8E65-3FEF5EBF5BC1}"/>
    <hyperlink ref="Y22" r:id="rId19" xr:uid="{3E3C41CE-D73A-4E98-9736-80AB90BA6300}"/>
    <hyperlink ref="Y23" r:id="rId20" xr:uid="{6F72813C-67B1-405A-8D69-715F7B5FDA44}"/>
    <hyperlink ref="Y24" r:id="rId21" xr:uid="{C9EA4B9D-BE05-4E71-837D-933A2D36EAC8}"/>
    <hyperlink ref="Y25" r:id="rId22" xr:uid="{FD3047DB-5D26-46CD-8724-2F502663E331}"/>
    <hyperlink ref="Y26" r:id="rId23" xr:uid="{3A01325E-331E-432A-B56F-07776A944EE3}"/>
    <hyperlink ref="Y27" r:id="rId24" xr:uid="{9340F985-2767-40CA-831A-1D7E60D7582E}"/>
    <hyperlink ref="Y28" r:id="rId25" xr:uid="{F8156EB8-83D6-4AB6-BC34-49B9191C7A59}"/>
    <hyperlink ref="Y29" r:id="rId26" xr:uid="{6F34D652-3052-48BE-9850-D0FBF85A2CB9}"/>
    <hyperlink ref="Y31" r:id="rId27" xr:uid="{8A0CCF71-8A95-4673-8603-9D1885E08CFB}"/>
    <hyperlink ref="Y32" r:id="rId28" xr:uid="{52614E35-84A9-4C23-86F3-CE68EFCCECE5}"/>
    <hyperlink ref="Y33" r:id="rId29" xr:uid="{B25B02FA-05F3-4E63-B665-75EDAF06FB58}"/>
    <hyperlink ref="Y34" r:id="rId30" xr:uid="{A2C3A318-3C39-4B16-B65A-4CF43193E62B}"/>
    <hyperlink ref="Y35" r:id="rId31" xr:uid="{65FDDE49-92A7-479E-A94D-1B02E0A49D74}"/>
    <hyperlink ref="Y36" r:id="rId32" xr:uid="{EA33ED4C-B1DD-4489-AD8B-B9C62006F30C}"/>
    <hyperlink ref="Y37" r:id="rId33" xr:uid="{57BD0B7A-C1D9-42A8-A8CE-E01E2FE707B9}"/>
  </hyperlinks>
  <pageMargins left="0.7" right="0.7" top="0.75" bottom="0.75" header="0.3" footer="0.3"/>
  <pageSetup paperSize="9" orientation="portrait" r:id="rId34"/>
  <drawing r:id="rId35"/>
  <tableParts count="9"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Shiels</dc:creator>
  <cp:lastModifiedBy>Jack Shiels</cp:lastModifiedBy>
  <dcterms:created xsi:type="dcterms:W3CDTF">2023-04-05T16:34:14Z</dcterms:created>
  <dcterms:modified xsi:type="dcterms:W3CDTF">2023-04-26T17:01:35Z</dcterms:modified>
</cp:coreProperties>
</file>