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s\Documents\nba_roi\results\"/>
    </mc:Choice>
  </mc:AlternateContent>
  <xr:revisionPtr revIDLastSave="0" documentId="8_{036807CD-2393-4BCF-B3AF-77C4B637E3CD}" xr6:coauthVersionLast="47" xr6:coauthVersionMax="47" xr10:uidLastSave="{00000000-0000-0000-0000-000000000000}"/>
  <bookViews>
    <workbookView xWindow="-120" yWindow="-120" windowWidth="29040" windowHeight="15720" xr2:uid="{D7061547-0180-4C45-AA51-1E4D5E751323}"/>
  </bookViews>
  <sheets>
    <sheet name="tableC1" sheetId="1" r:id="rId1"/>
  </sheets>
  <definedNames>
    <definedName name="_xlnm._FilterDatabase" localSheetId="0" hidden="1">tableC1!$C$3:$I$3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1" l="1"/>
  <c r="G33" i="1"/>
  <c r="F33" i="1"/>
  <c r="E33" i="1"/>
  <c r="I32" i="1"/>
  <c r="J32" i="1" s="1"/>
  <c r="G32" i="1"/>
  <c r="M32" i="1" s="1"/>
  <c r="N32" i="1" s="1"/>
  <c r="E32" i="1"/>
  <c r="F32" i="1" s="1"/>
  <c r="I31" i="1"/>
  <c r="H31" i="1"/>
  <c r="G31" i="1"/>
  <c r="E31" i="1"/>
  <c r="F31" i="1" s="1"/>
  <c r="I30" i="1"/>
  <c r="G30" i="1"/>
  <c r="H30" i="1" s="1"/>
  <c r="F30" i="1"/>
  <c r="E30" i="1"/>
  <c r="J29" i="1"/>
  <c r="I29" i="1"/>
  <c r="G29" i="1"/>
  <c r="H29" i="1" s="1"/>
  <c r="E29" i="1"/>
  <c r="F29" i="1" s="1"/>
  <c r="I28" i="1"/>
  <c r="J28" i="1" s="1"/>
  <c r="H28" i="1"/>
  <c r="G28" i="1"/>
  <c r="E28" i="1"/>
  <c r="F28" i="1" s="1"/>
  <c r="I27" i="1"/>
  <c r="J27" i="1" s="1"/>
  <c r="G27" i="1"/>
  <c r="H27" i="1" s="1"/>
  <c r="E27" i="1"/>
  <c r="J26" i="1"/>
  <c r="I26" i="1"/>
  <c r="G26" i="1"/>
  <c r="H26" i="1" s="1"/>
  <c r="E26" i="1"/>
  <c r="I25" i="1"/>
  <c r="J25" i="1" s="1"/>
  <c r="G25" i="1"/>
  <c r="E25" i="1"/>
  <c r="I24" i="1"/>
  <c r="J24" i="1" s="1"/>
  <c r="G24" i="1"/>
  <c r="E24" i="1"/>
  <c r="F24" i="1" s="1"/>
  <c r="I23" i="1"/>
  <c r="G23" i="1"/>
  <c r="H23" i="1" s="1"/>
  <c r="E23" i="1"/>
  <c r="I22" i="1"/>
  <c r="G22" i="1"/>
  <c r="H22" i="1" s="1"/>
  <c r="E22" i="1"/>
  <c r="I21" i="1"/>
  <c r="G21" i="1"/>
  <c r="F21" i="1"/>
  <c r="E21" i="1"/>
  <c r="K20" i="1"/>
  <c r="L20" i="1" s="1"/>
  <c r="I20" i="1"/>
  <c r="G20" i="1"/>
  <c r="E20" i="1"/>
  <c r="F20" i="1" s="1"/>
  <c r="I19" i="1"/>
  <c r="J19" i="1" s="1"/>
  <c r="H19" i="1"/>
  <c r="G19" i="1"/>
  <c r="E19" i="1"/>
  <c r="F19" i="1" s="1"/>
  <c r="I18" i="1"/>
  <c r="G18" i="1"/>
  <c r="H18" i="1" s="1"/>
  <c r="F18" i="1"/>
  <c r="E18" i="1"/>
  <c r="M17" i="1"/>
  <c r="N17" i="1" s="1"/>
  <c r="J17" i="1"/>
  <c r="I17" i="1"/>
  <c r="G17" i="1"/>
  <c r="H17" i="1" s="1"/>
  <c r="E17" i="1"/>
  <c r="F17" i="1" s="1"/>
  <c r="I16" i="1"/>
  <c r="J16" i="1" s="1"/>
  <c r="H16" i="1"/>
  <c r="G16" i="1"/>
  <c r="E16" i="1"/>
  <c r="I15" i="1"/>
  <c r="J15" i="1" s="1"/>
  <c r="G15" i="1"/>
  <c r="H15" i="1" s="1"/>
  <c r="E15" i="1"/>
  <c r="J14" i="1"/>
  <c r="I14" i="1"/>
  <c r="G14" i="1"/>
  <c r="H14" i="1" s="1"/>
  <c r="E14" i="1"/>
  <c r="I13" i="1"/>
  <c r="J13" i="1" s="1"/>
  <c r="G13" i="1"/>
  <c r="E13" i="1"/>
  <c r="I12" i="1"/>
  <c r="J12" i="1" s="1"/>
  <c r="G12" i="1"/>
  <c r="F12" i="1"/>
  <c r="E12" i="1"/>
  <c r="I11" i="1"/>
  <c r="G11" i="1"/>
  <c r="H11" i="1" s="1"/>
  <c r="E11" i="1"/>
  <c r="I10" i="1"/>
  <c r="O10" i="1" s="1"/>
  <c r="P10" i="1" s="1"/>
  <c r="H10" i="1"/>
  <c r="G10" i="1"/>
  <c r="E10" i="1"/>
  <c r="I9" i="1"/>
  <c r="G9" i="1"/>
  <c r="F9" i="1"/>
  <c r="E9" i="1"/>
  <c r="K8" i="1"/>
  <c r="L8" i="1" s="1"/>
  <c r="I8" i="1"/>
  <c r="G8" i="1"/>
  <c r="E8" i="1"/>
  <c r="F8" i="1" s="1"/>
  <c r="J7" i="1"/>
  <c r="I7" i="1"/>
  <c r="H7" i="1"/>
  <c r="G7" i="1"/>
  <c r="E7" i="1"/>
  <c r="F7" i="1" s="1"/>
  <c r="I6" i="1"/>
  <c r="G6" i="1"/>
  <c r="H6" i="1" s="1"/>
  <c r="F6" i="1"/>
  <c r="E6" i="1"/>
  <c r="J5" i="1"/>
  <c r="I5" i="1"/>
  <c r="G5" i="1"/>
  <c r="H5" i="1" s="1"/>
  <c r="E5" i="1"/>
  <c r="F5" i="1" s="1"/>
  <c r="I4" i="1"/>
  <c r="J4" i="1" s="1"/>
  <c r="H4" i="1"/>
  <c r="G4" i="1"/>
  <c r="E4" i="1"/>
  <c r="F4" i="1" s="1"/>
  <c r="Q3" i="1"/>
  <c r="O28" i="1" l="1"/>
  <c r="P28" i="1" s="1"/>
  <c r="J10" i="1"/>
  <c r="O5" i="1"/>
  <c r="P5" i="1" s="1"/>
  <c r="O13" i="1"/>
  <c r="P13" i="1" s="1"/>
  <c r="O24" i="1"/>
  <c r="P24" i="1" s="1"/>
  <c r="K14" i="1"/>
  <c r="L14" i="1" s="1"/>
  <c r="F14" i="1"/>
  <c r="K7" i="1"/>
  <c r="L7" i="1" s="1"/>
  <c r="K16" i="1"/>
  <c r="L16" i="1" s="1"/>
  <c r="M27" i="1"/>
  <c r="N27" i="1" s="1"/>
  <c r="H32" i="1"/>
  <c r="M4" i="1"/>
  <c r="N4" i="1" s="1"/>
  <c r="O27" i="1"/>
  <c r="P27" i="1" s="1"/>
  <c r="O4" i="1"/>
  <c r="P4" i="1" s="1"/>
  <c r="M12" i="1"/>
  <c r="N12" i="1" s="1"/>
  <c r="M26" i="1"/>
  <c r="N26" i="1" s="1"/>
  <c r="O30" i="1"/>
  <c r="P30" i="1" s="1"/>
  <c r="H12" i="1"/>
  <c r="K23" i="1"/>
  <c r="L23" i="1" s="1"/>
  <c r="J30" i="1"/>
  <c r="O7" i="1"/>
  <c r="P7" i="1" s="1"/>
  <c r="O12" i="1"/>
  <c r="P12" i="1" s="1"/>
  <c r="K15" i="1"/>
  <c r="L15" i="1" s="1"/>
  <c r="F15" i="1"/>
  <c r="F23" i="1"/>
  <c r="Q23" i="1" s="1"/>
  <c r="K30" i="1"/>
  <c r="L30" i="1" s="1"/>
  <c r="M21" i="1"/>
  <c r="N21" i="1" s="1"/>
  <c r="K25" i="1"/>
  <c r="L25" i="1" s="1"/>
  <c r="M9" i="1"/>
  <c r="N9" i="1" s="1"/>
  <c r="O6" i="1"/>
  <c r="P6" i="1" s="1"/>
  <c r="O29" i="1"/>
  <c r="P29" i="1" s="1"/>
  <c r="O17" i="1"/>
  <c r="P17" i="1" s="1"/>
  <c r="H9" i="1"/>
  <c r="F11" i="1"/>
  <c r="Q11" i="1" s="1"/>
  <c r="M15" i="1"/>
  <c r="N15" i="1" s="1"/>
  <c r="K19" i="1"/>
  <c r="L19" i="1" s="1"/>
  <c r="O21" i="1"/>
  <c r="P21" i="1" s="1"/>
  <c r="O23" i="1"/>
  <c r="P23" i="1" s="1"/>
  <c r="M25" i="1"/>
  <c r="N25" i="1" s="1"/>
  <c r="O26" i="1"/>
  <c r="P26" i="1" s="1"/>
  <c r="K29" i="1"/>
  <c r="L29" i="1" s="1"/>
  <c r="K32" i="1"/>
  <c r="L32" i="1" s="1"/>
  <c r="M7" i="1"/>
  <c r="N7" i="1" s="1"/>
  <c r="O9" i="1"/>
  <c r="P9" i="1" s="1"/>
  <c r="O18" i="1"/>
  <c r="P18" i="1" s="1"/>
  <c r="J21" i="1"/>
  <c r="K6" i="1"/>
  <c r="L6" i="1" s="1"/>
  <c r="J9" i="1"/>
  <c r="K13" i="1"/>
  <c r="L13" i="1" s="1"/>
  <c r="O15" i="1"/>
  <c r="P15" i="1" s="1"/>
  <c r="J18" i="1"/>
  <c r="Q18" i="1" s="1"/>
  <c r="K22" i="1"/>
  <c r="L22" i="1" s="1"/>
  <c r="M29" i="1"/>
  <c r="N29" i="1" s="1"/>
  <c r="M8" i="1"/>
  <c r="N8" i="1" s="1"/>
  <c r="M31" i="1"/>
  <c r="N31" i="1" s="1"/>
  <c r="M19" i="1"/>
  <c r="N19" i="1" s="1"/>
  <c r="K9" i="1"/>
  <c r="L9" i="1" s="1"/>
  <c r="F13" i="1"/>
  <c r="M20" i="1"/>
  <c r="N20" i="1" s="1"/>
  <c r="F22" i="1"/>
  <c r="O25" i="1"/>
  <c r="P25" i="1" s="1"/>
  <c r="K28" i="1"/>
  <c r="L28" i="1" s="1"/>
  <c r="O31" i="1"/>
  <c r="P31" i="1" s="1"/>
  <c r="K5" i="1"/>
  <c r="L5" i="1" s="1"/>
  <c r="K33" i="1"/>
  <c r="L33" i="1" s="1"/>
  <c r="K10" i="1"/>
  <c r="L10" i="1" s="1"/>
  <c r="K21" i="1"/>
  <c r="L21" i="1" s="1"/>
  <c r="M13" i="1"/>
  <c r="N13" i="1" s="1"/>
  <c r="H13" i="1"/>
  <c r="H20" i="1"/>
  <c r="Q20" i="1" s="1"/>
  <c r="J31" i="1"/>
  <c r="O8" i="1"/>
  <c r="P8" i="1" s="1"/>
  <c r="F10" i="1"/>
  <c r="O14" i="1"/>
  <c r="P14" i="1" s="1"/>
  <c r="M18" i="1"/>
  <c r="N18" i="1" s="1"/>
  <c r="O20" i="1"/>
  <c r="P20" i="1" s="1"/>
  <c r="M24" i="1"/>
  <c r="N24" i="1" s="1"/>
  <c r="H24" i="1"/>
  <c r="Q24" i="1" s="1"/>
  <c r="Q25" i="1"/>
  <c r="M28" i="1"/>
  <c r="N28" i="1" s="1"/>
  <c r="K31" i="1"/>
  <c r="L31" i="1" s="1"/>
  <c r="O33" i="1"/>
  <c r="P33" i="1" s="1"/>
  <c r="O19" i="1"/>
  <c r="P19" i="1" s="1"/>
  <c r="M23" i="1"/>
  <c r="N23" i="1" s="1"/>
  <c r="O32" i="1"/>
  <c r="P32" i="1" s="1"/>
  <c r="K11" i="1"/>
  <c r="L11" i="1" s="1"/>
  <c r="M16" i="1"/>
  <c r="N16" i="1" s="1"/>
  <c r="H21" i="1"/>
  <c r="F25" i="1"/>
  <c r="M30" i="1"/>
  <c r="N30" i="1" s="1"/>
  <c r="J6" i="1"/>
  <c r="M11" i="1"/>
  <c r="N11" i="1" s="1"/>
  <c r="O16" i="1"/>
  <c r="P16" i="1" s="1"/>
  <c r="O11" i="1"/>
  <c r="P11" i="1" s="1"/>
  <c r="J11" i="1"/>
  <c r="M14" i="1"/>
  <c r="N14" i="1" s="1"/>
  <c r="K18" i="1"/>
  <c r="L18" i="1" s="1"/>
  <c r="K24" i="1"/>
  <c r="L24" i="1" s="1"/>
  <c r="K27" i="1"/>
  <c r="L27" i="1" s="1"/>
  <c r="M33" i="1"/>
  <c r="N33" i="1" s="1"/>
  <c r="M6" i="1"/>
  <c r="N6" i="1" s="1"/>
  <c r="H8" i="1"/>
  <c r="M22" i="1"/>
  <c r="N22" i="1" s="1"/>
  <c r="Q30" i="1"/>
  <c r="H33" i="1"/>
  <c r="K4" i="1"/>
  <c r="L4" i="1" s="1"/>
  <c r="M5" i="1"/>
  <c r="N5" i="1" s="1"/>
  <c r="J8" i="1"/>
  <c r="M10" i="1"/>
  <c r="N10" i="1" s="1"/>
  <c r="K12" i="1"/>
  <c r="L12" i="1" s="1"/>
  <c r="K17" i="1"/>
  <c r="L17" i="1" s="1"/>
  <c r="J20" i="1"/>
  <c r="O22" i="1"/>
  <c r="P22" i="1" s="1"/>
  <c r="J22" i="1"/>
  <c r="K26" i="1"/>
  <c r="L26" i="1" s="1"/>
  <c r="F26" i="1"/>
  <c r="Q26" i="1" s="1"/>
  <c r="J33" i="1"/>
  <c r="H25" i="1"/>
  <c r="F27" i="1"/>
  <c r="Q27" i="1" s="1"/>
  <c r="Q5" i="1"/>
  <c r="F16" i="1"/>
  <c r="J23" i="1"/>
  <c r="Q7" i="1"/>
  <c r="Q32" i="1"/>
  <c r="Q13" i="1" l="1"/>
  <c r="F2" i="1"/>
  <c r="J2" i="1"/>
  <c r="Q33" i="1"/>
  <c r="Q9" i="1"/>
  <c r="Q29" i="1"/>
  <c r="H2" i="1"/>
  <c r="Q15" i="1"/>
  <c r="Q17" i="1"/>
  <c r="P1" i="1"/>
  <c r="P2" i="1"/>
  <c r="Q6" i="1"/>
  <c r="Q12" i="1"/>
  <c r="Q28" i="1"/>
  <c r="Q16" i="1"/>
  <c r="H1" i="1"/>
  <c r="N1" i="1"/>
  <c r="N2" i="1"/>
  <c r="Q21" i="1"/>
  <c r="Q10" i="1"/>
  <c r="Q8" i="1"/>
  <c r="Q4" i="1"/>
  <c r="Q31" i="1"/>
  <c r="L1" i="1"/>
  <c r="L2" i="1"/>
  <c r="J1" i="1"/>
  <c r="Q22" i="1"/>
  <c r="Q14" i="1"/>
  <c r="F1" i="1"/>
  <c r="Q19" i="1"/>
</calcChain>
</file>

<file path=xl/sharedStrings.xml><?xml version="1.0" encoding="utf-8"?>
<sst xmlns="http://schemas.openxmlformats.org/spreadsheetml/2006/main" count="154" uniqueCount="45">
  <si>
    <t>MEDIAN</t>
  </si>
  <si>
    <t>AVERAGE</t>
  </si>
  <si>
    <t>Rank</t>
  </si>
  <si>
    <t>Team</t>
  </si>
  <si>
    <t>Actual</t>
  </si>
  <si>
    <t>WinLogit</t>
  </si>
  <si>
    <t>AE</t>
  </si>
  <si>
    <t>WinScore</t>
  </si>
  <si>
    <t>GameScore</t>
  </si>
  <si>
    <t>WL Rank</t>
  </si>
  <si>
    <t>WS Rank</t>
  </si>
  <si>
    <t>GS Rank</t>
  </si>
  <si>
    <t>team</t>
  </si>
  <si>
    <t>expW</t>
  </si>
  <si>
    <t>MIL</t>
  </si>
  <si>
    <t>BOS</t>
  </si>
  <si>
    <t>SAC</t>
  </si>
  <si>
    <t>PHI</t>
  </si>
  <si>
    <t>DEN</t>
  </si>
  <si>
    <t>ATL</t>
  </si>
  <si>
    <t>MEM</t>
  </si>
  <si>
    <t>CLE</t>
  </si>
  <si>
    <t>GSW</t>
  </si>
  <si>
    <t>PHX</t>
  </si>
  <si>
    <t>NYK</t>
  </si>
  <si>
    <t>WAS</t>
  </si>
  <si>
    <t>LAL</t>
  </si>
  <si>
    <t>BKN</t>
  </si>
  <si>
    <t>IND</t>
  </si>
  <si>
    <t>LAC</t>
  </si>
  <si>
    <t>OKC</t>
  </si>
  <si>
    <t>MIA</t>
  </si>
  <si>
    <t>UTA</t>
  </si>
  <si>
    <t>TOR</t>
  </si>
  <si>
    <t>NOP</t>
  </si>
  <si>
    <t>DAL</t>
  </si>
  <si>
    <t>CHI</t>
  </si>
  <si>
    <t>MIN</t>
  </si>
  <si>
    <t>HOU</t>
  </si>
  <si>
    <t>ORL</t>
  </si>
  <si>
    <t>POR</t>
  </si>
  <si>
    <t>CHA</t>
  </si>
  <si>
    <t>SAS</t>
  </si>
  <si>
    <t>DET</t>
  </si>
  <si>
    <t>wins adjusted for games w missing tracking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</si>
</sst>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29DB-A656-455F-856A-3EBCE7F062DD}">
  <dimension ref="B1:AI35"/>
  <sheetViews>
    <sheetView tabSelected="1" topLeftCell="C1" workbookViewId="0">
      <selection activeCell="D36" sqref="D36"/>
    </sheetView>
  </sheetViews>
  <sheetFormatPr defaultRowHeight="15" x14ac:dyDescent="0.25"/>
  <cols>
    <col min="2" max="2" width="5.28515625" bestFit="1" customWidth="1"/>
    <col min="3" max="3" width="10.42578125" bestFit="1" customWidth="1"/>
    <col min="4" max="4" width="11.140625" bestFit="1" customWidth="1"/>
    <col min="5" max="5" width="13.42578125" bestFit="1" customWidth="1"/>
    <col min="6" max="6" width="7.85546875" bestFit="1" customWidth="1"/>
    <col min="7" max="7" width="14" bestFit="1" customWidth="1"/>
    <col min="8" max="8" width="7.85546875" bestFit="1" customWidth="1"/>
    <col min="9" max="9" width="15.5703125" bestFit="1" customWidth="1"/>
    <col min="10" max="10" width="5.5703125" bestFit="1" customWidth="1"/>
    <col min="11" max="11" width="9.28515625" bestFit="1" customWidth="1"/>
    <col min="12" max="12" width="4.5703125" bestFit="1" customWidth="1"/>
    <col min="13" max="13" width="9.28515625" bestFit="1" customWidth="1"/>
    <col min="14" max="14" width="4.5703125" bestFit="1" customWidth="1"/>
    <col min="15" max="15" width="9.28515625" bestFit="1" customWidth="1"/>
    <col min="16" max="16" width="4.5703125" bestFit="1" customWidth="1"/>
  </cols>
  <sheetData>
    <row r="1" spans="2:35" x14ac:dyDescent="0.25">
      <c r="B1" s="1"/>
      <c r="C1" s="1"/>
      <c r="D1" s="1"/>
      <c r="E1" s="1" t="s">
        <v>0</v>
      </c>
      <c r="F1" s="2">
        <f>MEDIAN(F4:F33)</f>
        <v>3.6596199999999968</v>
      </c>
      <c r="G1" s="1" t="s">
        <v>0</v>
      </c>
      <c r="H1" s="2">
        <f>MEDIAN(H4:H33)</f>
        <v>4.9451999999999998</v>
      </c>
      <c r="I1" s="1" t="s">
        <v>0</v>
      </c>
      <c r="J1" s="2">
        <f>MEDIAN(J4:J33)</f>
        <v>4.8240049999999997</v>
      </c>
      <c r="K1" s="1" t="s">
        <v>0</v>
      </c>
      <c r="L1" s="2">
        <f>MEDIAN(L4:L33)</f>
        <v>1</v>
      </c>
      <c r="M1" s="1" t="s">
        <v>0</v>
      </c>
      <c r="N1" s="2">
        <f>MEDIAN(N4:N33)</f>
        <v>3</v>
      </c>
      <c r="O1" s="1" t="s">
        <v>0</v>
      </c>
      <c r="P1" s="2">
        <f>MEDIAN(P4:P33)</f>
        <v>4</v>
      </c>
    </row>
    <row r="2" spans="2:35" x14ac:dyDescent="0.25">
      <c r="B2" s="1"/>
      <c r="C2" s="1"/>
      <c r="D2" s="1"/>
      <c r="E2" s="1" t="s">
        <v>1</v>
      </c>
      <c r="F2" s="2">
        <f>AVERAGE(F4:F33)</f>
        <v>5.4930836666666671</v>
      </c>
      <c r="G2" s="1" t="s">
        <v>1</v>
      </c>
      <c r="H2" s="2">
        <f>AVERAGE(H4:H33)</f>
        <v>5.9852360000000004</v>
      </c>
      <c r="I2" s="1" t="s">
        <v>1</v>
      </c>
      <c r="J2" s="2">
        <f>AVERAGE(J4:J33)</f>
        <v>6.4669886666666674</v>
      </c>
      <c r="K2" s="1" t="s">
        <v>1</v>
      </c>
      <c r="L2" s="2">
        <f>AVERAGE(L4:L33)</f>
        <v>2.8666666666666667</v>
      </c>
      <c r="M2" s="1" t="s">
        <v>1</v>
      </c>
      <c r="N2" s="2">
        <f>AVERAGE(N4:N33)</f>
        <v>3.9333333333333331</v>
      </c>
      <c r="O2" s="1" t="s">
        <v>1</v>
      </c>
      <c r="P2" s="2">
        <f>AVERAGE(P4:P33)</f>
        <v>4.8666666666666663</v>
      </c>
    </row>
    <row r="3" spans="2:35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6</v>
      </c>
      <c r="I3" s="1" t="s">
        <v>8</v>
      </c>
      <c r="J3" s="1" t="s">
        <v>6</v>
      </c>
      <c r="K3" s="1" t="s">
        <v>9</v>
      </c>
      <c r="L3" s="1" t="s">
        <v>6</v>
      </c>
      <c r="M3" s="1" t="s">
        <v>10</v>
      </c>
      <c r="N3" s="1" t="s">
        <v>6</v>
      </c>
      <c r="O3" s="1" t="s">
        <v>11</v>
      </c>
      <c r="P3" s="1" t="s">
        <v>6</v>
      </c>
      <c r="Q3" t="str">
        <f>B3&amp;"&amp;"&amp;C3&amp;"&amp;"&amp;D3&amp;"&amp;"&amp;E3&amp;"&amp;"&amp;F3&amp;"&amp;"&amp;G3&amp;"&amp;"&amp;H3&amp;"&amp;"&amp;I3&amp;"&amp;"&amp;J3&amp;"&amp;"&amp;K3&amp;"&amp;"&amp;L3&amp;"&amp;"&amp;M3&amp;"&amp;"&amp;N3&amp;"&amp;"&amp;O3&amp;"&amp;"&amp;P3&amp;"\\"</f>
        <v>Rank&amp;Team&amp;Actual&amp;WinLogit&amp;AE&amp;WinScore&amp;AE&amp;GameScore&amp;AE&amp;WL Rank&amp;AE&amp;WS Rank&amp;AE&amp;GS Rank&amp;AE\\</v>
      </c>
      <c r="W3" s="3"/>
      <c r="X3" s="3"/>
      <c r="Y3" s="3"/>
      <c r="Z3" t="s">
        <v>12</v>
      </c>
      <c r="AA3" t="s">
        <v>13</v>
      </c>
      <c r="AC3" s="3"/>
      <c r="AD3" t="s">
        <v>12</v>
      </c>
      <c r="AE3" t="s">
        <v>13</v>
      </c>
      <c r="AG3" s="3"/>
      <c r="AH3" t="s">
        <v>12</v>
      </c>
      <c r="AI3" t="s">
        <v>13</v>
      </c>
    </row>
    <row r="4" spans="2:35" x14ac:dyDescent="0.25">
      <c r="B4" s="1">
        <v>1</v>
      </c>
      <c r="C4" s="1" t="s">
        <v>14</v>
      </c>
      <c r="D4" s="1">
        <v>58</v>
      </c>
      <c r="E4" s="1">
        <f t="shared" ref="E4:E33" si="0">VLOOKUP(C4,$Z$4:$AA$33,2,FALSE)</f>
        <v>46.07685</v>
      </c>
      <c r="F4" s="2">
        <f>ABS(D4-E4)</f>
        <v>11.92315</v>
      </c>
      <c r="G4" s="1">
        <f t="shared" ref="G4:G33" si="1">VLOOKUP(C4,$AD$4:$AE$33,2,FALSE)</f>
        <v>45.075200000000002</v>
      </c>
      <c r="H4" s="2">
        <f t="shared" ref="H4:H33" si="2">ABS(D4-G4)</f>
        <v>12.924799999999998</v>
      </c>
      <c r="I4" s="1">
        <f t="shared" ref="I4:I33" si="3">VLOOKUP(C4,$AH$4:$AI$33,2,FALSE)</f>
        <v>42.133699999999997</v>
      </c>
      <c r="J4" s="2">
        <f t="shared" ref="J4:J33" si="4">ABS(D4-I4)</f>
        <v>15.866300000000003</v>
      </c>
      <c r="K4" s="4">
        <f>RANK(E4,E$4:E$33)</f>
        <v>1</v>
      </c>
      <c r="L4" s="4">
        <f>ABS(K4-B4)</f>
        <v>0</v>
      </c>
      <c r="M4" s="4">
        <f>RANK(G4,G$4:G$33)</f>
        <v>2</v>
      </c>
      <c r="N4" s="4">
        <f>ABS(M4-B4)</f>
        <v>1</v>
      </c>
      <c r="O4" s="4">
        <f>RANK(I4,I$4:I$33)</f>
        <v>9</v>
      </c>
      <c r="P4" s="4">
        <f>ABS(O4-B4)</f>
        <v>8</v>
      </c>
      <c r="Q4" t="str">
        <f>B4&amp;"&amp;"&amp;C4&amp;"&amp;"&amp;D4&amp;"&amp;"&amp;FIXED(E4,2)&amp;" ("&amp;FIXED(F4,1)&amp;")&amp;"&amp;FIXED(G4,2)&amp;" ("&amp;FIXED(H4,1)&amp;")&amp;"&amp;FIXED(I4,2)&amp;" ("&amp;FIXED(J4,1)&amp;")&amp;"&amp;K4&amp;" ("&amp;L4&amp;")&amp;"&amp;M4&amp;" ("&amp;N4&amp;")&amp;"&amp;O4&amp;" ("&amp;P4&amp;")\\"</f>
        <v>1&amp;MIL&amp;58&amp;46.08 (11.9)&amp;45.08 (12.9)&amp;42.13 (15.9)&amp;1 (0)&amp;2 (1)&amp;9 (8)\\</v>
      </c>
      <c r="W4" s="3">
        <v>29</v>
      </c>
      <c r="X4" s="3"/>
      <c r="Y4" s="3"/>
      <c r="Z4" t="s">
        <v>14</v>
      </c>
      <c r="AA4">
        <v>46.07685</v>
      </c>
      <c r="AC4" s="3">
        <v>2</v>
      </c>
      <c r="AD4" t="s">
        <v>15</v>
      </c>
      <c r="AE4">
        <v>45.600740000000002</v>
      </c>
      <c r="AG4" s="3">
        <v>28</v>
      </c>
      <c r="AH4" t="s">
        <v>16</v>
      </c>
      <c r="AI4">
        <v>43.88776</v>
      </c>
    </row>
    <row r="5" spans="2:35" x14ac:dyDescent="0.25">
      <c r="B5" s="1">
        <v>2</v>
      </c>
      <c r="C5" s="1" t="s">
        <v>15</v>
      </c>
      <c r="D5" s="1">
        <v>57</v>
      </c>
      <c r="E5" s="1">
        <f t="shared" si="0"/>
        <v>45.779299999999999</v>
      </c>
      <c r="F5" s="2">
        <f t="shared" ref="F5:F33" si="5">ABS(D5-E5)</f>
        <v>11.220700000000001</v>
      </c>
      <c r="G5" s="1">
        <f t="shared" si="1"/>
        <v>45.600740000000002</v>
      </c>
      <c r="H5" s="2">
        <f t="shared" si="2"/>
        <v>11.399259999999998</v>
      </c>
      <c r="I5" s="1">
        <f t="shared" si="3"/>
        <v>43.70682</v>
      </c>
      <c r="J5" s="2">
        <f t="shared" si="4"/>
        <v>13.29318</v>
      </c>
      <c r="K5" s="4">
        <f t="shared" ref="K5:K33" si="6">RANK(E5,E$4:E$33)</f>
        <v>2</v>
      </c>
      <c r="L5" s="4">
        <f t="shared" ref="L5:L33" si="7">ABS(K5-B5)</f>
        <v>0</v>
      </c>
      <c r="M5" s="4">
        <f t="shared" ref="M5:M33" si="8">RANK(G5,G$4:G$33)</f>
        <v>1</v>
      </c>
      <c r="N5" s="4">
        <f t="shared" ref="N5:N33" si="9">ABS(M5-B5)</f>
        <v>1</v>
      </c>
      <c r="O5" s="4">
        <f t="shared" ref="O5:O33" si="10">RANK(I5,I$4:I$33)</f>
        <v>2</v>
      </c>
      <c r="P5" s="4">
        <f t="shared" ref="P5:P33" si="11">ABS(O5-B5)</f>
        <v>0</v>
      </c>
      <c r="Q5" t="str">
        <f t="shared" ref="Q5:Q33" si="12">B5&amp;"&amp;"&amp;C5&amp;"&amp;"&amp;D5&amp;"&amp;"&amp;FIXED(E5,2)&amp;" ("&amp;FIXED(F5,1)&amp;")&amp;"&amp;FIXED(G5,2)&amp;" ("&amp;FIXED(H5,1)&amp;")&amp;"&amp;FIXED(I5,2)&amp;" ("&amp;FIXED(J5,1)&amp;")&amp;"&amp;K5&amp;" ("&amp;L5&amp;")&amp;"&amp;M5&amp;" ("&amp;N5&amp;")&amp;"&amp;O5&amp;" ("&amp;P5&amp;")\\"</f>
        <v>2&amp;BOS&amp;57&amp;45.78 (11.2)&amp;45.60 (11.4)&amp;43.71 (13.3)&amp;2 (0)&amp;1 (1)&amp;2 (0)\\</v>
      </c>
      <c r="W5" s="3">
        <v>2</v>
      </c>
      <c r="X5" s="3"/>
      <c r="Y5" s="3"/>
      <c r="Z5" t="s">
        <v>15</v>
      </c>
      <c r="AA5">
        <v>45.779299999999999</v>
      </c>
      <c r="AC5" s="3">
        <v>29</v>
      </c>
      <c r="AD5" t="s">
        <v>14</v>
      </c>
      <c r="AE5">
        <v>45.075200000000002</v>
      </c>
      <c r="AG5" s="3">
        <v>2</v>
      </c>
      <c r="AH5" t="s">
        <v>15</v>
      </c>
      <c r="AI5">
        <v>43.70682</v>
      </c>
    </row>
    <row r="6" spans="2:35" x14ac:dyDescent="0.25">
      <c r="B6" s="1">
        <v>3</v>
      </c>
      <c r="C6" s="1" t="s">
        <v>17</v>
      </c>
      <c r="D6" s="1">
        <v>54</v>
      </c>
      <c r="E6" s="1">
        <f t="shared" si="0"/>
        <v>45.222340000000003</v>
      </c>
      <c r="F6" s="2">
        <f t="shared" si="5"/>
        <v>8.7776599999999974</v>
      </c>
      <c r="G6" s="1">
        <f t="shared" si="1"/>
        <v>42.814439999999998</v>
      </c>
      <c r="H6" s="2">
        <f t="shared" si="2"/>
        <v>11.185560000000002</v>
      </c>
      <c r="I6" s="1">
        <f t="shared" si="3"/>
        <v>42.398679999999999</v>
      </c>
      <c r="J6" s="2">
        <f t="shared" si="4"/>
        <v>11.601320000000001</v>
      </c>
      <c r="K6" s="4">
        <f t="shared" si="6"/>
        <v>5</v>
      </c>
      <c r="L6" s="4">
        <f t="shared" si="7"/>
        <v>2</v>
      </c>
      <c r="M6" s="4">
        <f t="shared" si="8"/>
        <v>7</v>
      </c>
      <c r="N6" s="4">
        <f t="shared" si="9"/>
        <v>4</v>
      </c>
      <c r="O6" s="4">
        <f t="shared" si="10"/>
        <v>6</v>
      </c>
      <c r="P6" s="4">
        <f t="shared" si="11"/>
        <v>3</v>
      </c>
      <c r="Q6" t="str">
        <f t="shared" si="12"/>
        <v>3&amp;PHI&amp;54&amp;45.22 (8.8)&amp;42.81 (11.2)&amp;42.40 (11.6)&amp;5 (2)&amp;7 (4)&amp;6 (3)\\</v>
      </c>
      <c r="W6" s="3">
        <v>23</v>
      </c>
      <c r="X6" s="3"/>
      <c r="Y6" s="3"/>
      <c r="Z6" t="s">
        <v>18</v>
      </c>
      <c r="AA6">
        <v>45.60586</v>
      </c>
      <c r="AC6" s="3">
        <v>23</v>
      </c>
      <c r="AD6" t="s">
        <v>18</v>
      </c>
      <c r="AE6">
        <v>44.708570000000002</v>
      </c>
      <c r="AG6" s="3">
        <v>23</v>
      </c>
      <c r="AH6" t="s">
        <v>18</v>
      </c>
      <c r="AI6">
        <v>43.51905</v>
      </c>
    </row>
    <row r="7" spans="2:35" x14ac:dyDescent="0.25">
      <c r="B7" s="1">
        <v>4</v>
      </c>
      <c r="C7" s="1" t="s">
        <v>18</v>
      </c>
      <c r="D7" s="1">
        <v>53</v>
      </c>
      <c r="E7" s="1">
        <f t="shared" si="0"/>
        <v>45.60586</v>
      </c>
      <c r="F7" s="2">
        <f t="shared" si="5"/>
        <v>7.3941400000000002</v>
      </c>
      <c r="G7" s="1">
        <f t="shared" si="1"/>
        <v>44.708570000000002</v>
      </c>
      <c r="H7" s="2">
        <f t="shared" si="2"/>
        <v>8.2914299999999983</v>
      </c>
      <c r="I7" s="1">
        <f t="shared" si="3"/>
        <v>43.51905</v>
      </c>
      <c r="J7" s="2">
        <f t="shared" si="4"/>
        <v>9.48095</v>
      </c>
      <c r="K7" s="4">
        <f t="shared" si="6"/>
        <v>3</v>
      </c>
      <c r="L7" s="4">
        <f t="shared" si="7"/>
        <v>1</v>
      </c>
      <c r="M7" s="4">
        <f t="shared" si="8"/>
        <v>3</v>
      </c>
      <c r="N7" s="4">
        <f t="shared" si="9"/>
        <v>1</v>
      </c>
      <c r="O7" s="4">
        <f t="shared" si="10"/>
        <v>3</v>
      </c>
      <c r="P7" s="4">
        <f t="shared" si="11"/>
        <v>1</v>
      </c>
      <c r="Q7" t="str">
        <f t="shared" si="12"/>
        <v>4&amp;DEN&amp;53&amp;45.61 (7.4)&amp;44.71 (8.3)&amp;43.52 (9.5)&amp;3 (1)&amp;3 (1)&amp;3 (1)\\</v>
      </c>
      <c r="W7" s="3">
        <v>28</v>
      </c>
      <c r="X7" s="3"/>
      <c r="Y7" s="3"/>
      <c r="Z7" t="s">
        <v>16</v>
      </c>
      <c r="AA7">
        <v>45.599020000000003</v>
      </c>
      <c r="AC7" s="3">
        <v>28</v>
      </c>
      <c r="AD7" t="s">
        <v>16</v>
      </c>
      <c r="AE7">
        <v>44.574269999999999</v>
      </c>
      <c r="AG7" s="3">
        <v>10</v>
      </c>
      <c r="AH7" t="s">
        <v>19</v>
      </c>
      <c r="AI7">
        <v>43.096269999999997</v>
      </c>
    </row>
    <row r="8" spans="2:35" x14ac:dyDescent="0.25">
      <c r="B8" s="1">
        <v>5</v>
      </c>
      <c r="C8" s="1" t="s">
        <v>20</v>
      </c>
      <c r="D8" s="1">
        <v>51</v>
      </c>
      <c r="E8" s="1">
        <f t="shared" si="0"/>
        <v>44.436329999999998</v>
      </c>
      <c r="F8" s="2">
        <f t="shared" si="5"/>
        <v>6.5636700000000019</v>
      </c>
      <c r="G8" s="1">
        <f t="shared" si="1"/>
        <v>43.685420000000001</v>
      </c>
      <c r="H8" s="2">
        <f t="shared" si="2"/>
        <v>7.3145799999999994</v>
      </c>
      <c r="I8" s="1">
        <f t="shared" si="3"/>
        <v>42.953699999999998</v>
      </c>
      <c r="J8" s="2">
        <f t="shared" si="4"/>
        <v>8.0463000000000022</v>
      </c>
      <c r="K8" s="4">
        <f t="shared" si="6"/>
        <v>6</v>
      </c>
      <c r="L8" s="4">
        <f t="shared" si="7"/>
        <v>1</v>
      </c>
      <c r="M8" s="4">
        <f t="shared" si="8"/>
        <v>5</v>
      </c>
      <c r="N8" s="4">
        <f t="shared" si="9"/>
        <v>0</v>
      </c>
      <c r="O8" s="4">
        <f t="shared" si="10"/>
        <v>5</v>
      </c>
      <c r="P8" s="4">
        <f t="shared" si="11"/>
        <v>0</v>
      </c>
      <c r="Q8" t="str">
        <f t="shared" si="12"/>
        <v>5&amp;MEM&amp;51&amp;44.44 (6.6)&amp;43.69 (7.3)&amp;42.95 (8.0)&amp;6 (1)&amp;5 (0)&amp;5 (0)\\</v>
      </c>
      <c r="W8" s="3">
        <v>1</v>
      </c>
      <c r="X8" s="3"/>
      <c r="Y8" s="3"/>
      <c r="Z8" t="s">
        <v>17</v>
      </c>
      <c r="AA8">
        <v>45.222340000000003</v>
      </c>
      <c r="AC8" s="3">
        <v>18</v>
      </c>
      <c r="AD8" t="s">
        <v>20</v>
      </c>
      <c r="AE8">
        <v>43.685420000000001</v>
      </c>
      <c r="AG8" s="3">
        <v>18</v>
      </c>
      <c r="AH8" t="s">
        <v>20</v>
      </c>
      <c r="AI8">
        <v>42.953699999999998</v>
      </c>
    </row>
    <row r="9" spans="2:35" x14ac:dyDescent="0.25">
      <c r="B9" s="1">
        <v>6</v>
      </c>
      <c r="C9" s="1" t="s">
        <v>21</v>
      </c>
      <c r="D9" s="1">
        <v>51</v>
      </c>
      <c r="E9" s="1">
        <f t="shared" si="0"/>
        <v>42.034709999999997</v>
      </c>
      <c r="F9" s="2">
        <f t="shared" si="5"/>
        <v>8.9652900000000031</v>
      </c>
      <c r="G9" s="1">
        <f t="shared" si="1"/>
        <v>40.893509999999999</v>
      </c>
      <c r="H9" s="2">
        <f t="shared" si="2"/>
        <v>10.106490000000001</v>
      </c>
      <c r="I9" s="1">
        <f t="shared" si="3"/>
        <v>41.0334</v>
      </c>
      <c r="J9" s="2">
        <f t="shared" si="4"/>
        <v>9.9665999999999997</v>
      </c>
      <c r="K9" s="4">
        <f t="shared" si="6"/>
        <v>10</v>
      </c>
      <c r="L9" s="4">
        <f t="shared" si="7"/>
        <v>4</v>
      </c>
      <c r="M9" s="4">
        <f t="shared" si="8"/>
        <v>18</v>
      </c>
      <c r="N9" s="4">
        <f t="shared" si="9"/>
        <v>12</v>
      </c>
      <c r="O9" s="4">
        <f t="shared" si="10"/>
        <v>18</v>
      </c>
      <c r="P9" s="4">
        <f t="shared" si="11"/>
        <v>12</v>
      </c>
      <c r="Q9" t="str">
        <f t="shared" si="12"/>
        <v>6&amp;CLE&amp;51&amp;42.03 (9.0)&amp;40.89 (10.1)&amp;41.03 (10.0)&amp;10 (4)&amp;18 (12)&amp;18 (12)\\</v>
      </c>
      <c r="W9" s="3">
        <v>18</v>
      </c>
      <c r="X9" s="3"/>
      <c r="Y9" s="3"/>
      <c r="Z9" t="s">
        <v>20</v>
      </c>
      <c r="AA9">
        <v>44.436329999999998</v>
      </c>
      <c r="AC9" s="3">
        <v>4</v>
      </c>
      <c r="AD9" t="s">
        <v>22</v>
      </c>
      <c r="AE9">
        <v>42.855989999999998</v>
      </c>
      <c r="AG9" s="3">
        <v>1</v>
      </c>
      <c r="AH9" t="s">
        <v>17</v>
      </c>
      <c r="AI9">
        <v>42.398679999999999</v>
      </c>
    </row>
    <row r="10" spans="2:35" x14ac:dyDescent="0.25">
      <c r="B10" s="1">
        <v>7</v>
      </c>
      <c r="C10" s="1" t="s">
        <v>16</v>
      </c>
      <c r="D10" s="1">
        <v>48</v>
      </c>
      <c r="E10" s="1">
        <f t="shared" si="0"/>
        <v>45.599020000000003</v>
      </c>
      <c r="F10" s="2">
        <f t="shared" si="5"/>
        <v>2.400979999999997</v>
      </c>
      <c r="G10" s="1">
        <f t="shared" si="1"/>
        <v>44.574269999999999</v>
      </c>
      <c r="H10" s="2">
        <f t="shared" si="2"/>
        <v>3.4257300000000015</v>
      </c>
      <c r="I10" s="1">
        <f t="shared" si="3"/>
        <v>43.88776</v>
      </c>
      <c r="J10" s="2">
        <f t="shared" si="4"/>
        <v>4.1122399999999999</v>
      </c>
      <c r="K10" s="4">
        <f t="shared" si="6"/>
        <v>4</v>
      </c>
      <c r="L10" s="4">
        <f t="shared" si="7"/>
        <v>3</v>
      </c>
      <c r="M10" s="4">
        <f t="shared" si="8"/>
        <v>4</v>
      </c>
      <c r="N10" s="4">
        <f t="shared" si="9"/>
        <v>3</v>
      </c>
      <c r="O10" s="4">
        <f t="shared" si="10"/>
        <v>1</v>
      </c>
      <c r="P10" s="4">
        <f t="shared" si="11"/>
        <v>6</v>
      </c>
      <c r="Q10" t="str">
        <f t="shared" si="12"/>
        <v>7&amp;SAC&amp;48&amp;45.60 (2.4)&amp;44.57 (3.4)&amp;43.89 (4.1)&amp;4 (3)&amp;4 (3)&amp;1 (6)\\</v>
      </c>
      <c r="W10" s="3">
        <v>26</v>
      </c>
      <c r="X10" s="3"/>
      <c r="Y10" s="3"/>
      <c r="Z10" t="s">
        <v>23</v>
      </c>
      <c r="AA10">
        <v>42.896380000000001</v>
      </c>
      <c r="AC10" s="3">
        <v>1</v>
      </c>
      <c r="AD10" t="s">
        <v>17</v>
      </c>
      <c r="AE10">
        <v>42.814439999999998</v>
      </c>
      <c r="AG10" s="3">
        <v>4</v>
      </c>
      <c r="AH10" t="s">
        <v>22</v>
      </c>
      <c r="AI10">
        <v>42.294289999999997</v>
      </c>
    </row>
    <row r="11" spans="2:35" x14ac:dyDescent="0.25">
      <c r="B11" s="1">
        <v>8</v>
      </c>
      <c r="C11" s="1" t="s">
        <v>24</v>
      </c>
      <c r="D11" s="1">
        <v>47</v>
      </c>
      <c r="E11" s="1">
        <f t="shared" si="0"/>
        <v>41.186149999999998</v>
      </c>
      <c r="F11" s="2">
        <f t="shared" si="5"/>
        <v>5.8138500000000022</v>
      </c>
      <c r="G11" s="1">
        <f t="shared" si="1"/>
        <v>41.765129999999999</v>
      </c>
      <c r="H11" s="2">
        <f t="shared" si="2"/>
        <v>5.2348700000000008</v>
      </c>
      <c r="I11" s="1">
        <f t="shared" si="3"/>
        <v>41.41919</v>
      </c>
      <c r="J11" s="2">
        <f t="shared" si="4"/>
        <v>5.5808099999999996</v>
      </c>
      <c r="K11" s="4">
        <f t="shared" si="6"/>
        <v>18</v>
      </c>
      <c r="L11" s="4">
        <f t="shared" si="7"/>
        <v>10</v>
      </c>
      <c r="M11" s="4">
        <f t="shared" si="8"/>
        <v>11</v>
      </c>
      <c r="N11" s="4">
        <f t="shared" si="9"/>
        <v>3</v>
      </c>
      <c r="O11" s="4">
        <f t="shared" si="10"/>
        <v>12</v>
      </c>
      <c r="P11" s="4">
        <f t="shared" si="11"/>
        <v>4</v>
      </c>
      <c r="Q11" t="str">
        <f t="shared" si="12"/>
        <v>8&amp;NYK&amp;47&amp;41.19 (5.8)&amp;41.77 (5.2)&amp;41.42 (5.6)&amp;18 (10)&amp;11 (3)&amp;12 (4)\\</v>
      </c>
      <c r="W11" s="3">
        <v>7</v>
      </c>
      <c r="X11" s="3"/>
      <c r="Y11" s="3"/>
      <c r="Z11" t="s">
        <v>25</v>
      </c>
      <c r="AA11">
        <v>42.868760000000002</v>
      </c>
      <c r="AC11" s="3">
        <v>3</v>
      </c>
      <c r="AD11" t="s">
        <v>26</v>
      </c>
      <c r="AE11">
        <v>42.736840000000001</v>
      </c>
      <c r="AG11" s="3">
        <v>3</v>
      </c>
      <c r="AH11" t="s">
        <v>26</v>
      </c>
      <c r="AI11">
        <v>42.217379999999999</v>
      </c>
    </row>
    <row r="12" spans="2:35" x14ac:dyDescent="0.25">
      <c r="B12" s="1">
        <v>9</v>
      </c>
      <c r="C12" s="1" t="s">
        <v>27</v>
      </c>
      <c r="D12" s="1">
        <v>45</v>
      </c>
      <c r="E12" s="1">
        <f t="shared" si="0"/>
        <v>42.464770000000001</v>
      </c>
      <c r="F12" s="2">
        <f t="shared" si="5"/>
        <v>2.5352299999999985</v>
      </c>
      <c r="G12" s="1">
        <f t="shared" si="1"/>
        <v>41.307720000000003</v>
      </c>
      <c r="H12" s="2">
        <f t="shared" si="2"/>
        <v>3.6922799999999967</v>
      </c>
      <c r="I12" s="1">
        <f t="shared" si="3"/>
        <v>41.154440000000001</v>
      </c>
      <c r="J12" s="2">
        <f t="shared" si="4"/>
        <v>3.845559999999999</v>
      </c>
      <c r="K12" s="4">
        <f t="shared" si="6"/>
        <v>9</v>
      </c>
      <c r="L12" s="4">
        <f t="shared" si="7"/>
        <v>0</v>
      </c>
      <c r="M12" s="4">
        <f t="shared" si="8"/>
        <v>13</v>
      </c>
      <c r="N12" s="4">
        <f t="shared" si="9"/>
        <v>4</v>
      </c>
      <c r="O12" s="4">
        <f t="shared" si="10"/>
        <v>16</v>
      </c>
      <c r="P12" s="4">
        <f t="shared" si="11"/>
        <v>7</v>
      </c>
      <c r="Q12" t="str">
        <f t="shared" si="12"/>
        <v>9&amp;BKN&amp;45&amp;42.46 (2.5)&amp;41.31 (3.7)&amp;41.15 (3.8)&amp;9 (0)&amp;13 (4)&amp;16 (7)\\</v>
      </c>
      <c r="W12" s="3">
        <v>12</v>
      </c>
      <c r="X12" s="3"/>
      <c r="Y12" s="3"/>
      <c r="Z12" t="s">
        <v>27</v>
      </c>
      <c r="AA12">
        <v>42.464770000000001</v>
      </c>
      <c r="AC12" s="3">
        <v>10</v>
      </c>
      <c r="AD12" t="s">
        <v>19</v>
      </c>
      <c r="AE12">
        <v>42.691850000000002</v>
      </c>
      <c r="AG12" s="3">
        <v>29</v>
      </c>
      <c r="AH12" t="s">
        <v>14</v>
      </c>
      <c r="AI12">
        <v>42.133699999999997</v>
      </c>
    </row>
    <row r="13" spans="2:35" x14ac:dyDescent="0.25">
      <c r="B13" s="1">
        <v>10</v>
      </c>
      <c r="C13" s="1" t="s">
        <v>23</v>
      </c>
      <c r="D13" s="1">
        <v>45</v>
      </c>
      <c r="E13" s="1">
        <f t="shared" si="0"/>
        <v>42.896380000000001</v>
      </c>
      <c r="F13" s="2">
        <f t="shared" si="5"/>
        <v>2.1036199999999994</v>
      </c>
      <c r="G13" s="1">
        <f t="shared" si="1"/>
        <v>41.127870000000001</v>
      </c>
      <c r="H13" s="2">
        <f t="shared" si="2"/>
        <v>3.8721299999999985</v>
      </c>
      <c r="I13" s="1">
        <f t="shared" si="3"/>
        <v>41.121549999999999</v>
      </c>
      <c r="J13" s="2">
        <f t="shared" si="4"/>
        <v>3.8784500000000008</v>
      </c>
      <c r="K13" s="4">
        <f t="shared" si="6"/>
        <v>7</v>
      </c>
      <c r="L13" s="4">
        <f t="shared" si="7"/>
        <v>3</v>
      </c>
      <c r="M13" s="4">
        <f t="shared" si="8"/>
        <v>15</v>
      </c>
      <c r="N13" s="4">
        <f t="shared" si="9"/>
        <v>5</v>
      </c>
      <c r="O13" s="4">
        <f t="shared" si="10"/>
        <v>17</v>
      </c>
      <c r="P13" s="4">
        <f t="shared" si="11"/>
        <v>7</v>
      </c>
      <c r="Q13" t="str">
        <f t="shared" si="12"/>
        <v>10&amp;PHX&amp;45&amp;42.90 (2.1)&amp;41.13 (3.9)&amp;41.12 (3.9)&amp;7 (3)&amp;15 (5)&amp;17 (7)\\</v>
      </c>
      <c r="W13" s="3">
        <v>15</v>
      </c>
      <c r="X13" s="3"/>
      <c r="Y13" s="3"/>
      <c r="Z13" t="s">
        <v>21</v>
      </c>
      <c r="AA13">
        <v>42.034709999999997</v>
      </c>
      <c r="AC13" s="3">
        <v>7</v>
      </c>
      <c r="AD13" t="s">
        <v>25</v>
      </c>
      <c r="AE13">
        <v>41.816420000000001</v>
      </c>
      <c r="AG13" s="3">
        <v>8</v>
      </c>
      <c r="AH13" t="s">
        <v>28</v>
      </c>
      <c r="AI13">
        <v>41.667230000000004</v>
      </c>
    </row>
    <row r="14" spans="2:35" x14ac:dyDescent="0.25">
      <c r="B14" s="1">
        <v>11</v>
      </c>
      <c r="C14" s="1" t="s">
        <v>29</v>
      </c>
      <c r="D14" s="1">
        <v>44</v>
      </c>
      <c r="E14" s="1">
        <f t="shared" si="0"/>
        <v>42.029510000000002</v>
      </c>
      <c r="F14" s="2">
        <f t="shared" si="5"/>
        <v>1.9704899999999981</v>
      </c>
      <c r="G14" s="1">
        <f t="shared" si="1"/>
        <v>40.893650000000001</v>
      </c>
      <c r="H14" s="2">
        <f t="shared" si="2"/>
        <v>3.1063499999999991</v>
      </c>
      <c r="I14" s="1">
        <f t="shared" si="3"/>
        <v>40.271149999999999</v>
      </c>
      <c r="J14" s="2">
        <f t="shared" si="4"/>
        <v>3.7288500000000013</v>
      </c>
      <c r="K14" s="4">
        <f t="shared" si="6"/>
        <v>11</v>
      </c>
      <c r="L14" s="4">
        <f t="shared" si="7"/>
        <v>0</v>
      </c>
      <c r="M14" s="4">
        <f t="shared" si="8"/>
        <v>17</v>
      </c>
      <c r="N14" s="4">
        <f t="shared" si="9"/>
        <v>6</v>
      </c>
      <c r="O14" s="4">
        <f t="shared" si="10"/>
        <v>22</v>
      </c>
      <c r="P14" s="4">
        <f t="shared" si="11"/>
        <v>11</v>
      </c>
      <c r="Q14" t="str">
        <f t="shared" si="12"/>
        <v>11&amp;LAC&amp;44&amp;42.03 (2.0)&amp;40.89 (3.1)&amp;40.27 (3.7)&amp;11 (0)&amp;17 (6)&amp;22 (11)\\</v>
      </c>
      <c r="W14" s="3">
        <v>30</v>
      </c>
      <c r="X14" s="3"/>
      <c r="Y14" s="3"/>
      <c r="Z14" t="s">
        <v>29</v>
      </c>
      <c r="AA14">
        <v>42.029510000000002</v>
      </c>
      <c r="AC14" s="3">
        <v>17</v>
      </c>
      <c r="AD14" t="s">
        <v>24</v>
      </c>
      <c r="AE14">
        <v>41.765129999999999</v>
      </c>
      <c r="AG14" s="3">
        <v>19</v>
      </c>
      <c r="AH14" t="s">
        <v>30</v>
      </c>
      <c r="AI14">
        <v>41.585599999999999</v>
      </c>
    </row>
    <row r="15" spans="2:35" x14ac:dyDescent="0.25">
      <c r="B15" s="1">
        <v>12</v>
      </c>
      <c r="C15" s="1" t="s">
        <v>31</v>
      </c>
      <c r="D15" s="1">
        <v>44</v>
      </c>
      <c r="E15" s="1">
        <f t="shared" si="0"/>
        <v>36.637869999999999</v>
      </c>
      <c r="F15" s="2">
        <f t="shared" si="5"/>
        <v>7.3621300000000005</v>
      </c>
      <c r="G15" s="1">
        <f t="shared" si="1"/>
        <v>37.886949999999999</v>
      </c>
      <c r="H15" s="2">
        <f t="shared" si="2"/>
        <v>6.1130500000000012</v>
      </c>
      <c r="I15" s="1">
        <f t="shared" si="3"/>
        <v>38.948880000000003</v>
      </c>
      <c r="J15" s="2">
        <f t="shared" si="4"/>
        <v>5.0511199999999974</v>
      </c>
      <c r="K15" s="4">
        <f t="shared" si="6"/>
        <v>27</v>
      </c>
      <c r="L15" s="4">
        <f t="shared" si="7"/>
        <v>15</v>
      </c>
      <c r="M15" s="4">
        <f t="shared" si="8"/>
        <v>26</v>
      </c>
      <c r="N15" s="4">
        <f t="shared" si="9"/>
        <v>14</v>
      </c>
      <c r="O15" s="4">
        <f t="shared" si="10"/>
        <v>25</v>
      </c>
      <c r="P15" s="4">
        <f t="shared" si="11"/>
        <v>13</v>
      </c>
      <c r="Q15" t="str">
        <f t="shared" si="12"/>
        <v>12&amp;MIA&amp;44&amp;36.64 (7.4)&amp;37.89 (6.1)&amp;38.95 (5.1)&amp;27 (15)&amp;26 (14)&amp;25 (13)\\</v>
      </c>
      <c r="W15" s="3">
        <v>3</v>
      </c>
      <c r="X15" s="3"/>
      <c r="Y15" s="3"/>
      <c r="Z15" t="s">
        <v>26</v>
      </c>
      <c r="AA15">
        <v>41.959249999999997</v>
      </c>
      <c r="AC15" s="3">
        <v>24</v>
      </c>
      <c r="AD15" t="s">
        <v>32</v>
      </c>
      <c r="AE15">
        <v>41.677639999999997</v>
      </c>
      <c r="AG15" s="3">
        <v>17</v>
      </c>
      <c r="AH15" t="s">
        <v>24</v>
      </c>
      <c r="AI15">
        <v>41.41919</v>
      </c>
    </row>
    <row r="16" spans="2:35" x14ac:dyDescent="0.25">
      <c r="B16" s="1">
        <v>13</v>
      </c>
      <c r="C16" s="1" t="s">
        <v>22</v>
      </c>
      <c r="D16" s="5">
        <v>43</v>
      </c>
      <c r="E16" s="1">
        <f t="shared" si="0"/>
        <v>41.619030000000002</v>
      </c>
      <c r="F16" s="2">
        <f t="shared" si="5"/>
        <v>1.3809699999999978</v>
      </c>
      <c r="G16" s="1">
        <f t="shared" si="1"/>
        <v>42.855989999999998</v>
      </c>
      <c r="H16" s="2">
        <f t="shared" si="2"/>
        <v>0.14401000000000153</v>
      </c>
      <c r="I16" s="1">
        <f t="shared" si="3"/>
        <v>42.294289999999997</v>
      </c>
      <c r="J16" s="2">
        <f t="shared" si="4"/>
        <v>0.70571000000000339</v>
      </c>
      <c r="K16" s="4">
        <f t="shared" si="6"/>
        <v>14</v>
      </c>
      <c r="L16" s="4">
        <f t="shared" si="7"/>
        <v>1</v>
      </c>
      <c r="M16" s="4">
        <f t="shared" si="8"/>
        <v>6</v>
      </c>
      <c r="N16" s="4">
        <f t="shared" si="9"/>
        <v>7</v>
      </c>
      <c r="O16" s="4">
        <f t="shared" si="10"/>
        <v>7</v>
      </c>
      <c r="P16" s="4">
        <f t="shared" si="11"/>
        <v>6</v>
      </c>
      <c r="Q16" t="str">
        <f t="shared" si="12"/>
        <v>13&amp;GSW&amp;43&amp;41.62 (1.4)&amp;42.86 (0.1)&amp;42.29 (0.7)&amp;14 (1)&amp;6 (7)&amp;7 (6)\\</v>
      </c>
      <c r="W16" s="3">
        <v>24</v>
      </c>
      <c r="X16" s="3"/>
      <c r="Y16" s="3"/>
      <c r="Z16" t="s">
        <v>32</v>
      </c>
      <c r="AA16">
        <v>41.78698</v>
      </c>
      <c r="AC16" s="3">
        <v>12</v>
      </c>
      <c r="AD16" t="s">
        <v>27</v>
      </c>
      <c r="AE16">
        <v>41.307720000000003</v>
      </c>
      <c r="AG16" s="3">
        <v>16</v>
      </c>
      <c r="AH16" t="s">
        <v>33</v>
      </c>
      <c r="AI16">
        <v>41.418199999999999</v>
      </c>
    </row>
    <row r="17" spans="2:35" x14ac:dyDescent="0.25">
      <c r="B17" s="1">
        <v>14</v>
      </c>
      <c r="C17" s="1" t="s">
        <v>26</v>
      </c>
      <c r="D17" s="1">
        <v>43</v>
      </c>
      <c r="E17" s="1">
        <f t="shared" si="0"/>
        <v>41.959249999999997</v>
      </c>
      <c r="F17" s="2">
        <f t="shared" si="5"/>
        <v>1.0407500000000027</v>
      </c>
      <c r="G17" s="1">
        <f t="shared" si="1"/>
        <v>42.736840000000001</v>
      </c>
      <c r="H17" s="2">
        <f t="shared" si="2"/>
        <v>0.26315999999999917</v>
      </c>
      <c r="I17" s="1">
        <f t="shared" si="3"/>
        <v>42.217379999999999</v>
      </c>
      <c r="J17" s="2">
        <f t="shared" si="4"/>
        <v>0.78262000000000143</v>
      </c>
      <c r="K17" s="4">
        <f t="shared" si="6"/>
        <v>12</v>
      </c>
      <c r="L17" s="4">
        <f t="shared" si="7"/>
        <v>2</v>
      </c>
      <c r="M17" s="4">
        <f t="shared" si="8"/>
        <v>8</v>
      </c>
      <c r="N17" s="4">
        <f t="shared" si="9"/>
        <v>6</v>
      </c>
      <c r="O17" s="4">
        <f t="shared" si="10"/>
        <v>8</v>
      </c>
      <c r="P17" s="4">
        <f t="shared" si="11"/>
        <v>6</v>
      </c>
      <c r="Q17" t="str">
        <f t="shared" si="12"/>
        <v>14&amp;LAL&amp;43&amp;41.96 (1.0)&amp;42.74 (0.3)&amp;42.22 (0.8)&amp;12 (2)&amp;8 (6)&amp;8 (6)\\</v>
      </c>
      <c r="W17" s="3">
        <v>4</v>
      </c>
      <c r="X17" s="3"/>
      <c r="Y17" s="3"/>
      <c r="Z17" t="s">
        <v>22</v>
      </c>
      <c r="AA17">
        <v>41.619030000000002</v>
      </c>
      <c r="AC17" s="3">
        <v>11</v>
      </c>
      <c r="AD17" t="s">
        <v>34</v>
      </c>
      <c r="AE17">
        <v>41.270020000000002</v>
      </c>
      <c r="AG17" s="3">
        <v>11</v>
      </c>
      <c r="AH17" t="s">
        <v>34</v>
      </c>
      <c r="AI17">
        <v>41.399830000000001</v>
      </c>
    </row>
    <row r="18" spans="2:35" x14ac:dyDescent="0.25">
      <c r="B18" s="1">
        <v>15</v>
      </c>
      <c r="C18" s="1" t="s">
        <v>34</v>
      </c>
      <c r="D18" s="1">
        <v>42</v>
      </c>
      <c r="E18" s="1">
        <f t="shared" si="0"/>
        <v>41.557549999999999</v>
      </c>
      <c r="F18" s="2">
        <f t="shared" si="5"/>
        <v>0.4424500000000009</v>
      </c>
      <c r="G18" s="1">
        <f t="shared" si="1"/>
        <v>41.270020000000002</v>
      </c>
      <c r="H18" s="2">
        <f t="shared" si="2"/>
        <v>0.72997999999999763</v>
      </c>
      <c r="I18" s="1">
        <f t="shared" si="3"/>
        <v>41.399830000000001</v>
      </c>
      <c r="J18" s="2">
        <f t="shared" si="4"/>
        <v>0.60016999999999854</v>
      </c>
      <c r="K18" s="4">
        <f t="shared" si="6"/>
        <v>15</v>
      </c>
      <c r="L18" s="4">
        <f t="shared" si="7"/>
        <v>0</v>
      </c>
      <c r="M18" s="4">
        <f t="shared" si="8"/>
        <v>14</v>
      </c>
      <c r="N18" s="4">
        <f t="shared" si="9"/>
        <v>1</v>
      </c>
      <c r="O18" s="4">
        <f t="shared" si="10"/>
        <v>14</v>
      </c>
      <c r="P18" s="4">
        <f t="shared" si="11"/>
        <v>1</v>
      </c>
      <c r="Q18" t="str">
        <f t="shared" si="12"/>
        <v>15&amp;NOP&amp;42&amp;41.56 (0.4)&amp;41.27 (0.7)&amp;41.40 (0.6)&amp;15 (0)&amp;14 (1)&amp;14 (1)\\</v>
      </c>
      <c r="W18" s="3">
        <v>11</v>
      </c>
      <c r="X18" s="3"/>
      <c r="Y18" s="3"/>
      <c r="Z18" t="s">
        <v>34</v>
      </c>
      <c r="AA18">
        <v>41.557549999999999</v>
      </c>
      <c r="AC18" s="3">
        <v>26</v>
      </c>
      <c r="AD18" t="s">
        <v>23</v>
      </c>
      <c r="AE18">
        <v>41.127870000000001</v>
      </c>
      <c r="AG18" s="3">
        <v>24</v>
      </c>
      <c r="AH18" t="s">
        <v>32</v>
      </c>
      <c r="AI18">
        <v>41.329590000000003</v>
      </c>
    </row>
    <row r="19" spans="2:35" x14ac:dyDescent="0.25">
      <c r="B19" s="1">
        <v>16</v>
      </c>
      <c r="C19" s="1" t="s">
        <v>19</v>
      </c>
      <c r="D19" s="1">
        <v>41</v>
      </c>
      <c r="E19" s="1">
        <f t="shared" si="0"/>
        <v>41.241190000000003</v>
      </c>
      <c r="F19" s="2">
        <f t="shared" si="5"/>
        <v>0.24119000000000312</v>
      </c>
      <c r="G19" s="1">
        <f t="shared" si="1"/>
        <v>42.691850000000002</v>
      </c>
      <c r="H19" s="2">
        <f t="shared" si="2"/>
        <v>1.6918500000000023</v>
      </c>
      <c r="I19" s="1">
        <f t="shared" si="3"/>
        <v>43.096269999999997</v>
      </c>
      <c r="J19" s="2">
        <f t="shared" si="4"/>
        <v>2.096269999999997</v>
      </c>
      <c r="K19" s="4">
        <f t="shared" si="6"/>
        <v>17</v>
      </c>
      <c r="L19" s="4">
        <f t="shared" si="7"/>
        <v>1</v>
      </c>
      <c r="M19" s="4">
        <f t="shared" si="8"/>
        <v>9</v>
      </c>
      <c r="N19" s="4">
        <f t="shared" si="9"/>
        <v>7</v>
      </c>
      <c r="O19" s="4">
        <f t="shared" si="10"/>
        <v>4</v>
      </c>
      <c r="P19" s="4">
        <f t="shared" si="11"/>
        <v>12</v>
      </c>
      <c r="Q19" t="str">
        <f t="shared" si="12"/>
        <v>16&amp;ATL&amp;41&amp;41.24 (0.2)&amp;42.69 (1.7)&amp;43.10 (2.1)&amp;17 (1)&amp;9 (7)&amp;4 (12)\\</v>
      </c>
      <c r="W19" s="3">
        <v>25</v>
      </c>
      <c r="X19" s="3"/>
      <c r="Y19" s="3"/>
      <c r="Z19" t="s">
        <v>35</v>
      </c>
      <c r="AA19">
        <v>41.355849999999997</v>
      </c>
      <c r="AC19" s="3">
        <v>13</v>
      </c>
      <c r="AD19" t="s">
        <v>36</v>
      </c>
      <c r="AE19">
        <v>40.997720000000001</v>
      </c>
      <c r="AG19" s="3">
        <v>12</v>
      </c>
      <c r="AH19" t="s">
        <v>27</v>
      </c>
      <c r="AI19">
        <v>41.154440000000001</v>
      </c>
    </row>
    <row r="20" spans="2:35" x14ac:dyDescent="0.25">
      <c r="B20" s="1">
        <v>17</v>
      </c>
      <c r="C20" s="1" t="s">
        <v>37</v>
      </c>
      <c r="D20" s="5">
        <v>41</v>
      </c>
      <c r="E20" s="1">
        <f t="shared" si="0"/>
        <v>40.264380000000003</v>
      </c>
      <c r="F20" s="2">
        <f t="shared" si="5"/>
        <v>0.73561999999999728</v>
      </c>
      <c r="G20" s="1">
        <f t="shared" si="1"/>
        <v>40.00356</v>
      </c>
      <c r="H20" s="2">
        <f t="shared" si="2"/>
        <v>0.99643999999999977</v>
      </c>
      <c r="I20" s="1">
        <f t="shared" si="3"/>
        <v>40.535339999999998</v>
      </c>
      <c r="J20" s="2">
        <f t="shared" si="4"/>
        <v>0.46466000000000207</v>
      </c>
      <c r="K20" s="4">
        <f t="shared" si="6"/>
        <v>21</v>
      </c>
      <c r="L20" s="4">
        <f t="shared" si="7"/>
        <v>4</v>
      </c>
      <c r="M20" s="4">
        <f t="shared" si="8"/>
        <v>22</v>
      </c>
      <c r="N20" s="4">
        <f t="shared" si="9"/>
        <v>5</v>
      </c>
      <c r="O20" s="4">
        <f t="shared" si="10"/>
        <v>20</v>
      </c>
      <c r="P20" s="4">
        <f t="shared" si="11"/>
        <v>3</v>
      </c>
      <c r="Q20" t="str">
        <f t="shared" si="12"/>
        <v>17&amp;MIN&amp;41&amp;40.26 (0.7)&amp;40.00 (1.0)&amp;40.54 (0.5)&amp;21 (4)&amp;22 (5)&amp;20 (3)\\</v>
      </c>
      <c r="W20" s="3">
        <v>10</v>
      </c>
      <c r="X20" s="3"/>
      <c r="Y20" s="3"/>
      <c r="Z20" t="s">
        <v>19</v>
      </c>
      <c r="AA20">
        <v>41.241190000000003</v>
      </c>
      <c r="AC20" s="3">
        <v>30</v>
      </c>
      <c r="AD20" t="s">
        <v>29</v>
      </c>
      <c r="AE20">
        <v>40.893650000000001</v>
      </c>
      <c r="AG20" s="3">
        <v>26</v>
      </c>
      <c r="AH20" t="s">
        <v>23</v>
      </c>
      <c r="AI20">
        <v>41.121549999999999</v>
      </c>
    </row>
    <row r="21" spans="2:35" x14ac:dyDescent="0.25">
      <c r="B21" s="1">
        <v>18</v>
      </c>
      <c r="C21" s="1" t="s">
        <v>33</v>
      </c>
      <c r="D21" s="1">
        <v>41</v>
      </c>
      <c r="E21" s="1">
        <f t="shared" si="0"/>
        <v>39.234439999999999</v>
      </c>
      <c r="F21" s="2">
        <f t="shared" si="5"/>
        <v>1.7655600000000007</v>
      </c>
      <c r="G21" s="1">
        <f t="shared" si="1"/>
        <v>40.02158</v>
      </c>
      <c r="H21" s="2">
        <f t="shared" si="2"/>
        <v>0.97841999999999985</v>
      </c>
      <c r="I21" s="1">
        <f t="shared" si="3"/>
        <v>41.418199999999999</v>
      </c>
      <c r="J21" s="2">
        <f t="shared" si="4"/>
        <v>0.41819999999999879</v>
      </c>
      <c r="K21" s="4">
        <f t="shared" si="6"/>
        <v>22</v>
      </c>
      <c r="L21" s="4">
        <f t="shared" si="7"/>
        <v>4</v>
      </c>
      <c r="M21" s="4">
        <f t="shared" si="8"/>
        <v>21</v>
      </c>
      <c r="N21" s="4">
        <f t="shared" si="9"/>
        <v>3</v>
      </c>
      <c r="O21" s="4">
        <f t="shared" si="10"/>
        <v>13</v>
      </c>
      <c r="P21" s="4">
        <f t="shared" si="11"/>
        <v>5</v>
      </c>
      <c r="Q21" t="str">
        <f t="shared" si="12"/>
        <v>18&amp;TOR&amp;41&amp;39.23 (1.8)&amp;40.02 (1.0)&amp;41.42 (0.4)&amp;22 (4)&amp;21 (3)&amp;13 (5)\\</v>
      </c>
      <c r="W21" s="3">
        <v>17</v>
      </c>
      <c r="X21" s="3"/>
      <c r="Y21" s="3"/>
      <c r="Z21" t="s">
        <v>24</v>
      </c>
      <c r="AA21">
        <v>41.186149999999998</v>
      </c>
      <c r="AC21" s="3">
        <v>15</v>
      </c>
      <c r="AD21" t="s">
        <v>21</v>
      </c>
      <c r="AE21">
        <v>40.893509999999999</v>
      </c>
      <c r="AG21" s="3">
        <v>15</v>
      </c>
      <c r="AH21" t="s">
        <v>21</v>
      </c>
      <c r="AI21">
        <v>41.0334</v>
      </c>
    </row>
    <row r="22" spans="2:35" x14ac:dyDescent="0.25">
      <c r="B22" s="1">
        <v>19</v>
      </c>
      <c r="C22" s="1" t="s">
        <v>30</v>
      </c>
      <c r="D22" s="1">
        <v>40</v>
      </c>
      <c r="E22" s="1">
        <f t="shared" si="0"/>
        <v>40.994079999999997</v>
      </c>
      <c r="F22" s="2">
        <f t="shared" si="5"/>
        <v>0.99407999999999674</v>
      </c>
      <c r="G22" s="1">
        <f t="shared" si="1"/>
        <v>40.752760000000002</v>
      </c>
      <c r="H22" s="2">
        <f t="shared" si="2"/>
        <v>0.75276000000000209</v>
      </c>
      <c r="I22" s="1">
        <f t="shared" si="3"/>
        <v>41.585599999999999</v>
      </c>
      <c r="J22" s="2">
        <f t="shared" si="4"/>
        <v>1.5855999999999995</v>
      </c>
      <c r="K22" s="4">
        <f t="shared" si="6"/>
        <v>19</v>
      </c>
      <c r="L22" s="4">
        <f t="shared" si="7"/>
        <v>0</v>
      </c>
      <c r="M22" s="4">
        <f t="shared" si="8"/>
        <v>19</v>
      </c>
      <c r="N22" s="4">
        <f t="shared" si="9"/>
        <v>0</v>
      </c>
      <c r="O22" s="4">
        <f t="shared" si="10"/>
        <v>11</v>
      </c>
      <c r="P22" s="4">
        <f t="shared" si="11"/>
        <v>8</v>
      </c>
      <c r="Q22" t="str">
        <f t="shared" si="12"/>
        <v>19&amp;OKC&amp;40&amp;40.99 (1.0)&amp;40.75 (0.8)&amp;41.59 (1.6)&amp;19 (0)&amp;19 (0)&amp;11 (8)\\</v>
      </c>
      <c r="W22" s="3">
        <v>19</v>
      </c>
      <c r="X22" s="3"/>
      <c r="Y22" s="3"/>
      <c r="Z22" t="s">
        <v>30</v>
      </c>
      <c r="AA22">
        <v>40.994079999999997</v>
      </c>
      <c r="AC22" s="3">
        <v>19</v>
      </c>
      <c r="AD22" t="s">
        <v>30</v>
      </c>
      <c r="AE22">
        <v>40.752760000000002</v>
      </c>
      <c r="AG22" s="3">
        <v>7</v>
      </c>
      <c r="AH22" t="s">
        <v>25</v>
      </c>
      <c r="AI22">
        <v>40.922879999999999</v>
      </c>
    </row>
    <row r="23" spans="2:35" x14ac:dyDescent="0.25">
      <c r="B23" s="1">
        <v>20</v>
      </c>
      <c r="C23" s="1" t="s">
        <v>36</v>
      </c>
      <c r="D23" s="5">
        <v>39</v>
      </c>
      <c r="E23" s="1">
        <f t="shared" si="0"/>
        <v>40.5077</v>
      </c>
      <c r="F23" s="2">
        <f t="shared" si="5"/>
        <v>1.5076999999999998</v>
      </c>
      <c r="G23" s="1">
        <f t="shared" si="1"/>
        <v>40.997720000000001</v>
      </c>
      <c r="H23" s="2">
        <f t="shared" si="2"/>
        <v>1.9977200000000011</v>
      </c>
      <c r="I23" s="1">
        <f t="shared" si="3"/>
        <v>40.515740000000001</v>
      </c>
      <c r="J23" s="2">
        <f t="shared" si="4"/>
        <v>1.515740000000001</v>
      </c>
      <c r="K23" s="4">
        <f t="shared" si="6"/>
        <v>20</v>
      </c>
      <c r="L23" s="4">
        <f t="shared" si="7"/>
        <v>0</v>
      </c>
      <c r="M23" s="4">
        <f t="shared" si="8"/>
        <v>16</v>
      </c>
      <c r="N23" s="4">
        <f t="shared" si="9"/>
        <v>4</v>
      </c>
      <c r="O23" s="4">
        <f t="shared" si="10"/>
        <v>21</v>
      </c>
      <c r="P23" s="4">
        <f t="shared" si="11"/>
        <v>1</v>
      </c>
      <c r="Q23" t="str">
        <f t="shared" si="12"/>
        <v>20&amp;CHI&amp;39&amp;40.51 (1.5)&amp;41.00 (2.0)&amp;40.52 (1.5)&amp;20 (0)&amp;16 (4)&amp;21 (1)\\</v>
      </c>
      <c r="W23" s="3">
        <v>13</v>
      </c>
      <c r="X23" s="3"/>
      <c r="Y23" s="3"/>
      <c r="Z23" t="s">
        <v>36</v>
      </c>
      <c r="AA23">
        <v>40.5077</v>
      </c>
      <c r="AC23" s="3">
        <v>8</v>
      </c>
      <c r="AD23" t="s">
        <v>28</v>
      </c>
      <c r="AE23">
        <v>40.280630000000002</v>
      </c>
      <c r="AG23" s="3">
        <v>20</v>
      </c>
      <c r="AH23" t="s">
        <v>37</v>
      </c>
      <c r="AI23">
        <v>40.535339999999998</v>
      </c>
    </row>
    <row r="24" spans="2:35" x14ac:dyDescent="0.25">
      <c r="B24" s="1">
        <v>21</v>
      </c>
      <c r="C24" s="1" t="s">
        <v>35</v>
      </c>
      <c r="D24" s="1">
        <v>38</v>
      </c>
      <c r="E24" s="1">
        <f t="shared" si="0"/>
        <v>41.355849999999997</v>
      </c>
      <c r="F24" s="2">
        <f t="shared" si="5"/>
        <v>3.3558499999999967</v>
      </c>
      <c r="G24" s="1">
        <f t="shared" si="1"/>
        <v>39.013010000000001</v>
      </c>
      <c r="H24" s="2">
        <f t="shared" si="2"/>
        <v>1.0130100000000013</v>
      </c>
      <c r="I24" s="1">
        <f t="shared" si="3"/>
        <v>39.380090000000003</v>
      </c>
      <c r="J24" s="2">
        <f t="shared" si="4"/>
        <v>1.3800900000000027</v>
      </c>
      <c r="K24" s="4">
        <f t="shared" si="6"/>
        <v>16</v>
      </c>
      <c r="L24" s="4">
        <f t="shared" si="7"/>
        <v>5</v>
      </c>
      <c r="M24" s="4">
        <f t="shared" si="8"/>
        <v>23</v>
      </c>
      <c r="N24" s="4">
        <f t="shared" si="9"/>
        <v>2</v>
      </c>
      <c r="O24" s="4">
        <f t="shared" si="10"/>
        <v>23</v>
      </c>
      <c r="P24" s="4">
        <f t="shared" si="11"/>
        <v>2</v>
      </c>
      <c r="Q24" t="str">
        <f t="shared" si="12"/>
        <v>21&amp;DAL&amp;38&amp;41.36 (3.4)&amp;39.01 (1.0)&amp;39.38 (1.4)&amp;16 (5)&amp;23 (2)&amp;23 (2)\\</v>
      </c>
      <c r="W24" s="3">
        <v>20</v>
      </c>
      <c r="X24" s="3"/>
      <c r="Y24" s="3"/>
      <c r="Z24" t="s">
        <v>37</v>
      </c>
      <c r="AA24">
        <v>40.264380000000003</v>
      </c>
      <c r="AC24" s="3">
        <v>16</v>
      </c>
      <c r="AD24" t="s">
        <v>33</v>
      </c>
      <c r="AE24">
        <v>40.02158</v>
      </c>
      <c r="AG24" s="3">
        <v>13</v>
      </c>
      <c r="AH24" t="s">
        <v>36</v>
      </c>
      <c r="AI24">
        <v>40.515740000000001</v>
      </c>
    </row>
    <row r="25" spans="2:35" x14ac:dyDescent="0.25">
      <c r="B25" s="1">
        <v>22</v>
      </c>
      <c r="C25" s="1" t="s">
        <v>32</v>
      </c>
      <c r="D25" s="1">
        <v>37</v>
      </c>
      <c r="E25" s="1">
        <f t="shared" si="0"/>
        <v>41.78698</v>
      </c>
      <c r="F25" s="2">
        <f t="shared" si="5"/>
        <v>4.7869799999999998</v>
      </c>
      <c r="G25" s="1">
        <f t="shared" si="1"/>
        <v>41.677639999999997</v>
      </c>
      <c r="H25" s="2">
        <f t="shared" si="2"/>
        <v>4.6776399999999967</v>
      </c>
      <c r="I25" s="1">
        <f t="shared" si="3"/>
        <v>41.329590000000003</v>
      </c>
      <c r="J25" s="2">
        <f t="shared" si="4"/>
        <v>4.3295900000000032</v>
      </c>
      <c r="K25" s="4">
        <f t="shared" si="6"/>
        <v>13</v>
      </c>
      <c r="L25" s="4">
        <f t="shared" si="7"/>
        <v>9</v>
      </c>
      <c r="M25" s="4">
        <f t="shared" si="8"/>
        <v>12</v>
      </c>
      <c r="N25" s="4">
        <f t="shared" si="9"/>
        <v>10</v>
      </c>
      <c r="O25" s="4">
        <f t="shared" si="10"/>
        <v>15</v>
      </c>
      <c r="P25" s="4">
        <f t="shared" si="11"/>
        <v>7</v>
      </c>
      <c r="Q25" t="str">
        <f t="shared" si="12"/>
        <v>22&amp;UTA&amp;37&amp;41.79 (4.8)&amp;41.68 (4.7)&amp;41.33 (4.3)&amp;13 (9)&amp;12 (10)&amp;15 (7)\\</v>
      </c>
      <c r="W25" s="3">
        <v>16</v>
      </c>
      <c r="X25" s="3"/>
      <c r="Y25" s="3"/>
      <c r="Z25" t="s">
        <v>33</v>
      </c>
      <c r="AA25">
        <v>39.234439999999999</v>
      </c>
      <c r="AC25" s="3">
        <v>20</v>
      </c>
      <c r="AD25" t="s">
        <v>37</v>
      </c>
      <c r="AE25">
        <v>40.00356</v>
      </c>
      <c r="AG25" s="3">
        <v>30</v>
      </c>
      <c r="AH25" t="s">
        <v>29</v>
      </c>
      <c r="AI25">
        <v>40.271149999999999</v>
      </c>
    </row>
    <row r="26" spans="2:35" x14ac:dyDescent="0.25">
      <c r="B26" s="1">
        <v>23</v>
      </c>
      <c r="C26" s="1" t="s">
        <v>25</v>
      </c>
      <c r="D26" s="1">
        <v>35</v>
      </c>
      <c r="E26" s="1">
        <f t="shared" si="0"/>
        <v>42.868760000000002</v>
      </c>
      <c r="F26" s="2">
        <f t="shared" si="5"/>
        <v>7.8687600000000018</v>
      </c>
      <c r="G26" s="1">
        <f t="shared" si="1"/>
        <v>41.816420000000001</v>
      </c>
      <c r="H26" s="2">
        <f t="shared" si="2"/>
        <v>6.8164200000000008</v>
      </c>
      <c r="I26" s="1">
        <f t="shared" si="3"/>
        <v>40.922879999999999</v>
      </c>
      <c r="J26" s="2">
        <f t="shared" si="4"/>
        <v>5.9228799999999993</v>
      </c>
      <c r="K26" s="4">
        <f t="shared" si="6"/>
        <v>8</v>
      </c>
      <c r="L26" s="4">
        <f t="shared" si="7"/>
        <v>15</v>
      </c>
      <c r="M26" s="4">
        <f t="shared" si="8"/>
        <v>10</v>
      </c>
      <c r="N26" s="4">
        <f t="shared" si="9"/>
        <v>13</v>
      </c>
      <c r="O26" s="4">
        <f t="shared" si="10"/>
        <v>19</v>
      </c>
      <c r="P26" s="4">
        <f t="shared" si="11"/>
        <v>4</v>
      </c>
      <c r="Q26" t="str">
        <f t="shared" si="12"/>
        <v>23&amp;WAS&amp;35&amp;42.87 (7.9)&amp;41.82 (6.8)&amp;40.92 (5.9)&amp;8 (15)&amp;10 (13)&amp;19 (4)\\</v>
      </c>
      <c r="W26" s="3">
        <v>9</v>
      </c>
      <c r="X26" s="3"/>
      <c r="Y26" s="3"/>
      <c r="Z26" t="s">
        <v>38</v>
      </c>
      <c r="AA26">
        <v>38.58522</v>
      </c>
      <c r="AC26" s="3">
        <v>25</v>
      </c>
      <c r="AD26" t="s">
        <v>35</v>
      </c>
      <c r="AE26">
        <v>39.013010000000001</v>
      </c>
      <c r="AG26" s="3">
        <v>25</v>
      </c>
      <c r="AH26" t="s">
        <v>35</v>
      </c>
      <c r="AI26">
        <v>39.380090000000003</v>
      </c>
    </row>
    <row r="27" spans="2:35" x14ac:dyDescent="0.25">
      <c r="B27" s="1">
        <v>24</v>
      </c>
      <c r="C27" s="1" t="s">
        <v>28</v>
      </c>
      <c r="D27" s="1">
        <v>35</v>
      </c>
      <c r="E27" s="1">
        <f t="shared" si="0"/>
        <v>38.340670000000003</v>
      </c>
      <c r="F27" s="2">
        <f t="shared" si="5"/>
        <v>3.3406700000000029</v>
      </c>
      <c r="G27" s="1">
        <f t="shared" si="1"/>
        <v>40.280630000000002</v>
      </c>
      <c r="H27" s="2">
        <f t="shared" si="2"/>
        <v>5.2806300000000022</v>
      </c>
      <c r="I27" s="1">
        <f t="shared" si="3"/>
        <v>41.667230000000004</v>
      </c>
      <c r="J27" s="2">
        <f t="shared" si="4"/>
        <v>6.6672300000000035</v>
      </c>
      <c r="K27" s="4">
        <f t="shared" si="6"/>
        <v>24</v>
      </c>
      <c r="L27" s="4">
        <f t="shared" si="7"/>
        <v>0</v>
      </c>
      <c r="M27" s="4">
        <f t="shared" si="8"/>
        <v>20</v>
      </c>
      <c r="N27" s="4">
        <f t="shared" si="9"/>
        <v>4</v>
      </c>
      <c r="O27" s="4">
        <f t="shared" si="10"/>
        <v>10</v>
      </c>
      <c r="P27" s="4">
        <f t="shared" si="11"/>
        <v>14</v>
      </c>
      <c r="Q27" t="str">
        <f t="shared" si="12"/>
        <v>24&amp;IND&amp;35&amp;38.34 (3.3)&amp;40.28 (5.3)&amp;41.67 (6.7)&amp;24 (0)&amp;20 (4)&amp;10 (14)\\</v>
      </c>
      <c r="W27" s="3">
        <v>8</v>
      </c>
      <c r="X27" s="3"/>
      <c r="Y27" s="3"/>
      <c r="Z27" t="s">
        <v>28</v>
      </c>
      <c r="AA27">
        <v>38.340670000000003</v>
      </c>
      <c r="AC27" s="3">
        <v>5</v>
      </c>
      <c r="AD27" t="s">
        <v>39</v>
      </c>
      <c r="AE27">
        <v>38.217770000000002</v>
      </c>
      <c r="AG27" s="3">
        <v>27</v>
      </c>
      <c r="AH27" t="s">
        <v>40</v>
      </c>
      <c r="AI27">
        <v>39.237340000000003</v>
      </c>
    </row>
    <row r="28" spans="2:35" x14ac:dyDescent="0.25">
      <c r="B28" s="1">
        <v>25</v>
      </c>
      <c r="C28" s="1" t="s">
        <v>39</v>
      </c>
      <c r="D28" s="1">
        <v>34</v>
      </c>
      <c r="E28" s="1">
        <f t="shared" si="0"/>
        <v>37.314410000000002</v>
      </c>
      <c r="F28" s="2">
        <f t="shared" si="5"/>
        <v>3.3144100000000023</v>
      </c>
      <c r="G28" s="1">
        <f t="shared" si="1"/>
        <v>38.217770000000002</v>
      </c>
      <c r="H28" s="2">
        <f t="shared" si="2"/>
        <v>4.2177700000000016</v>
      </c>
      <c r="I28" s="1">
        <f t="shared" si="3"/>
        <v>38.596890000000002</v>
      </c>
      <c r="J28" s="2">
        <f t="shared" si="4"/>
        <v>4.5968900000000019</v>
      </c>
      <c r="K28" s="4">
        <f t="shared" si="6"/>
        <v>25</v>
      </c>
      <c r="L28" s="4">
        <f t="shared" si="7"/>
        <v>0</v>
      </c>
      <c r="M28" s="4">
        <f t="shared" si="8"/>
        <v>24</v>
      </c>
      <c r="N28" s="4">
        <f t="shared" si="9"/>
        <v>1</v>
      </c>
      <c r="O28" s="4">
        <f t="shared" si="10"/>
        <v>27</v>
      </c>
      <c r="P28" s="4">
        <f t="shared" si="11"/>
        <v>2</v>
      </c>
      <c r="Q28" t="str">
        <f t="shared" si="12"/>
        <v>25&amp;ORL&amp;34&amp;37.31 (3.3)&amp;38.22 (4.2)&amp;38.60 (4.6)&amp;25 (0)&amp;24 (1)&amp;27 (2)\\</v>
      </c>
      <c r="W28" s="3">
        <v>5</v>
      </c>
      <c r="X28" s="3"/>
      <c r="Y28" s="3"/>
      <c r="Z28" t="s">
        <v>39</v>
      </c>
      <c r="AA28">
        <v>37.314410000000002</v>
      </c>
      <c r="AC28" s="3">
        <v>27</v>
      </c>
      <c r="AD28" t="s">
        <v>40</v>
      </c>
      <c r="AE28">
        <v>38.212760000000003</v>
      </c>
      <c r="AG28" s="3">
        <v>14</v>
      </c>
      <c r="AH28" t="s">
        <v>31</v>
      </c>
      <c r="AI28">
        <v>38.948880000000003</v>
      </c>
    </row>
    <row r="29" spans="2:35" x14ac:dyDescent="0.25">
      <c r="B29" s="1">
        <v>26</v>
      </c>
      <c r="C29" s="1" t="s">
        <v>40</v>
      </c>
      <c r="D29" s="1">
        <v>33</v>
      </c>
      <c r="E29" s="1">
        <f t="shared" si="0"/>
        <v>36.963389999999997</v>
      </c>
      <c r="F29" s="2">
        <f t="shared" si="5"/>
        <v>3.9633899999999969</v>
      </c>
      <c r="G29" s="1">
        <f t="shared" si="1"/>
        <v>38.212760000000003</v>
      </c>
      <c r="H29" s="2">
        <f t="shared" si="2"/>
        <v>5.2127600000000029</v>
      </c>
      <c r="I29" s="1">
        <f t="shared" si="3"/>
        <v>39.237340000000003</v>
      </c>
      <c r="J29" s="2">
        <f t="shared" si="4"/>
        <v>6.2373400000000032</v>
      </c>
      <c r="K29" s="4">
        <f t="shared" si="6"/>
        <v>26</v>
      </c>
      <c r="L29" s="4">
        <f t="shared" si="7"/>
        <v>0</v>
      </c>
      <c r="M29" s="4">
        <f t="shared" si="8"/>
        <v>25</v>
      </c>
      <c r="N29" s="4">
        <f t="shared" si="9"/>
        <v>1</v>
      </c>
      <c r="O29" s="4">
        <f t="shared" si="10"/>
        <v>24</v>
      </c>
      <c r="P29" s="4">
        <f t="shared" si="11"/>
        <v>2</v>
      </c>
      <c r="Q29" t="str">
        <f t="shared" si="12"/>
        <v>26&amp;POR&amp;33&amp;36.96 (4.0)&amp;38.21 (5.2)&amp;39.24 (6.2)&amp;26 (0)&amp;25 (1)&amp;24 (2)\\</v>
      </c>
      <c r="W29" s="3">
        <v>27</v>
      </c>
      <c r="X29" s="3"/>
      <c r="Y29" s="3"/>
      <c r="Z29" t="s">
        <v>40</v>
      </c>
      <c r="AA29">
        <v>36.963389999999997</v>
      </c>
      <c r="AC29" s="3">
        <v>14</v>
      </c>
      <c r="AD29" t="s">
        <v>31</v>
      </c>
      <c r="AE29">
        <v>37.886949999999999</v>
      </c>
      <c r="AG29" s="3">
        <v>21</v>
      </c>
      <c r="AH29" t="s">
        <v>41</v>
      </c>
      <c r="AI29">
        <v>38.829030000000003</v>
      </c>
    </row>
    <row r="30" spans="2:35" x14ac:dyDescent="0.25">
      <c r="B30" s="1">
        <v>27</v>
      </c>
      <c r="C30" s="1" t="s">
        <v>41</v>
      </c>
      <c r="D30" s="1">
        <v>27</v>
      </c>
      <c r="E30" s="1">
        <f t="shared" si="0"/>
        <v>35.088320000000003</v>
      </c>
      <c r="F30" s="2">
        <f t="shared" si="5"/>
        <v>8.0883200000000031</v>
      </c>
      <c r="G30" s="1">
        <f t="shared" si="1"/>
        <v>37.866079999999997</v>
      </c>
      <c r="H30" s="2">
        <f t="shared" si="2"/>
        <v>10.866079999999997</v>
      </c>
      <c r="I30" s="1">
        <f t="shared" si="3"/>
        <v>38.829030000000003</v>
      </c>
      <c r="J30" s="2">
        <f t="shared" si="4"/>
        <v>11.829030000000003</v>
      </c>
      <c r="K30" s="4">
        <f t="shared" si="6"/>
        <v>28</v>
      </c>
      <c r="L30" s="4">
        <f t="shared" si="7"/>
        <v>1</v>
      </c>
      <c r="M30" s="4">
        <f t="shared" si="8"/>
        <v>27</v>
      </c>
      <c r="N30" s="4">
        <f t="shared" si="9"/>
        <v>0</v>
      </c>
      <c r="O30" s="4">
        <f t="shared" si="10"/>
        <v>26</v>
      </c>
      <c r="P30" s="4">
        <f t="shared" si="11"/>
        <v>1</v>
      </c>
      <c r="Q30" t="str">
        <f t="shared" si="12"/>
        <v>27&amp;CHA&amp;27&amp;35.09 (8.1)&amp;37.87 (10.9)&amp;38.83 (11.8)&amp;28 (1)&amp;27 (0)&amp;26 (1)\\</v>
      </c>
      <c r="W30" s="3">
        <v>14</v>
      </c>
      <c r="X30" s="3"/>
      <c r="Y30" s="3"/>
      <c r="Z30" t="s">
        <v>31</v>
      </c>
      <c r="AA30">
        <v>36.637869999999999</v>
      </c>
      <c r="AC30" s="3">
        <v>21</v>
      </c>
      <c r="AD30" t="s">
        <v>41</v>
      </c>
      <c r="AE30">
        <v>37.866079999999997</v>
      </c>
      <c r="AG30" s="3">
        <v>5</v>
      </c>
      <c r="AH30" t="s">
        <v>39</v>
      </c>
      <c r="AI30">
        <v>38.596890000000002</v>
      </c>
    </row>
    <row r="31" spans="2:35" x14ac:dyDescent="0.25">
      <c r="B31" s="1">
        <v>28</v>
      </c>
      <c r="C31" s="1" t="s">
        <v>38</v>
      </c>
      <c r="D31" s="1">
        <v>22</v>
      </c>
      <c r="E31" s="1">
        <f t="shared" si="0"/>
        <v>38.58522</v>
      </c>
      <c r="F31" s="2">
        <f t="shared" si="5"/>
        <v>16.58522</v>
      </c>
      <c r="G31" s="1">
        <f t="shared" si="1"/>
        <v>36.923639999999999</v>
      </c>
      <c r="H31" s="2">
        <f t="shared" si="2"/>
        <v>14.923639999999999</v>
      </c>
      <c r="I31" s="1">
        <f t="shared" si="3"/>
        <v>37.197380000000003</v>
      </c>
      <c r="J31" s="2">
        <f t="shared" si="4"/>
        <v>15.197380000000003</v>
      </c>
      <c r="K31" s="4">
        <f t="shared" si="6"/>
        <v>23</v>
      </c>
      <c r="L31" s="4">
        <f t="shared" si="7"/>
        <v>5</v>
      </c>
      <c r="M31" s="4">
        <f t="shared" si="8"/>
        <v>28</v>
      </c>
      <c r="N31" s="4">
        <f t="shared" si="9"/>
        <v>0</v>
      </c>
      <c r="O31" s="4">
        <f t="shared" si="10"/>
        <v>28</v>
      </c>
      <c r="P31" s="4">
        <f t="shared" si="11"/>
        <v>0</v>
      </c>
      <c r="Q31" t="str">
        <f t="shared" si="12"/>
        <v>28&amp;HOU&amp;22&amp;38.59 (16.6)&amp;36.92 (14.9)&amp;37.20 (15.2)&amp;23 (5)&amp;28 (0)&amp;28 (0)\\</v>
      </c>
      <c r="W31" s="3">
        <v>21</v>
      </c>
      <c r="X31" s="3"/>
      <c r="Y31" s="3"/>
      <c r="Z31" t="s">
        <v>41</v>
      </c>
      <c r="AA31">
        <v>35.088320000000003</v>
      </c>
      <c r="AC31" s="3">
        <v>9</v>
      </c>
      <c r="AD31" t="s">
        <v>38</v>
      </c>
      <c r="AE31">
        <v>36.923639999999999</v>
      </c>
      <c r="AG31" s="3">
        <v>9</v>
      </c>
      <c r="AH31" t="s">
        <v>38</v>
      </c>
      <c r="AI31">
        <v>37.197380000000003</v>
      </c>
    </row>
    <row r="32" spans="2:35" x14ac:dyDescent="0.25">
      <c r="B32" s="1">
        <v>29</v>
      </c>
      <c r="C32" s="1" t="s">
        <v>42</v>
      </c>
      <c r="D32" s="5">
        <v>21</v>
      </c>
      <c r="E32" s="1">
        <f t="shared" si="0"/>
        <v>33.671370000000003</v>
      </c>
      <c r="F32" s="2">
        <f t="shared" si="5"/>
        <v>12.671370000000003</v>
      </c>
      <c r="G32" s="1">
        <f t="shared" si="1"/>
        <v>35.958620000000003</v>
      </c>
      <c r="H32" s="2">
        <f t="shared" si="2"/>
        <v>14.958620000000003</v>
      </c>
      <c r="I32" s="1">
        <f t="shared" si="3"/>
        <v>37.050649999999997</v>
      </c>
      <c r="J32" s="2">
        <f t="shared" si="4"/>
        <v>16.050649999999997</v>
      </c>
      <c r="K32" s="4">
        <f t="shared" si="6"/>
        <v>29</v>
      </c>
      <c r="L32" s="4">
        <f t="shared" si="7"/>
        <v>0</v>
      </c>
      <c r="M32" s="4">
        <f t="shared" si="8"/>
        <v>29</v>
      </c>
      <c r="N32" s="4">
        <f t="shared" si="9"/>
        <v>0</v>
      </c>
      <c r="O32" s="4">
        <f t="shared" si="10"/>
        <v>29</v>
      </c>
      <c r="P32" s="4">
        <f t="shared" si="11"/>
        <v>0</v>
      </c>
      <c r="Q32" t="str">
        <f t="shared" si="12"/>
        <v>29&amp;SAS&amp;21&amp;33.67 (12.7)&amp;35.96 (15.0)&amp;37.05 (16.1)&amp;29 (0)&amp;29 (0)&amp;29 (0)\\</v>
      </c>
      <c r="W32" s="3">
        <v>22</v>
      </c>
      <c r="X32" s="3"/>
      <c r="Y32" s="3"/>
      <c r="Z32" t="s">
        <v>42</v>
      </c>
      <c r="AA32">
        <v>33.671370000000003</v>
      </c>
      <c r="AC32" s="3">
        <v>22</v>
      </c>
      <c r="AD32" t="s">
        <v>42</v>
      </c>
      <c r="AE32">
        <v>35.958620000000003</v>
      </c>
      <c r="AG32" s="3">
        <v>22</v>
      </c>
      <c r="AH32" t="s">
        <v>42</v>
      </c>
      <c r="AI32">
        <v>37.050649999999997</v>
      </c>
    </row>
    <row r="33" spans="2:35" x14ac:dyDescent="0.25">
      <c r="B33" s="1">
        <v>30</v>
      </c>
      <c r="C33" s="1" t="s">
        <v>43</v>
      </c>
      <c r="D33" s="1">
        <v>17</v>
      </c>
      <c r="E33" s="1">
        <f t="shared" si="0"/>
        <v>32.678310000000003</v>
      </c>
      <c r="F33" s="2">
        <f t="shared" si="5"/>
        <v>15.678310000000003</v>
      </c>
      <c r="G33" s="1">
        <f t="shared" si="1"/>
        <v>34.369639999999997</v>
      </c>
      <c r="H33" s="2">
        <f t="shared" si="2"/>
        <v>17.369639999999997</v>
      </c>
      <c r="I33" s="1">
        <f t="shared" si="3"/>
        <v>36.177930000000003</v>
      </c>
      <c r="J33" s="2">
        <f t="shared" si="4"/>
        <v>19.177930000000003</v>
      </c>
      <c r="K33" s="4">
        <f t="shared" si="6"/>
        <v>30</v>
      </c>
      <c r="L33" s="4">
        <f t="shared" si="7"/>
        <v>0</v>
      </c>
      <c r="M33" s="4">
        <f t="shared" si="8"/>
        <v>30</v>
      </c>
      <c r="N33" s="4">
        <f t="shared" si="9"/>
        <v>0</v>
      </c>
      <c r="O33" s="4">
        <f t="shared" si="10"/>
        <v>30</v>
      </c>
      <c r="P33" s="4">
        <f t="shared" si="11"/>
        <v>0</v>
      </c>
      <c r="Q33" t="str">
        <f t="shared" si="12"/>
        <v>30&amp;DET&amp;17&amp;32.68 (15.7)&amp;34.37 (17.4)&amp;36.18 (19.2)&amp;30 (0)&amp;30 (0)&amp;30 (0)\\</v>
      </c>
      <c r="W33" s="6">
        <v>6</v>
      </c>
      <c r="X33" s="6"/>
      <c r="Y33" s="6"/>
      <c r="Z33" t="s">
        <v>43</v>
      </c>
      <c r="AA33">
        <v>32.678310000000003</v>
      </c>
      <c r="AC33" s="6">
        <v>6</v>
      </c>
      <c r="AD33" t="s">
        <v>43</v>
      </c>
      <c r="AE33">
        <v>34.369639999999997</v>
      </c>
      <c r="AG33" s="6">
        <v>6</v>
      </c>
      <c r="AH33" t="s">
        <v>43</v>
      </c>
      <c r="AI33">
        <v>36.177930000000003</v>
      </c>
    </row>
    <row r="35" spans="2:35" x14ac:dyDescent="0.25">
      <c r="D35" s="7" t="s">
        <v>44</v>
      </c>
    </row>
  </sheetData>
  <autoFilter ref="C3:I3" xr:uid="{C1F86711-0D0D-415A-A585-5FF9F25E8B22}">
    <sortState xmlns:xlrd2="http://schemas.microsoft.com/office/spreadsheetml/2017/richdata2" ref="C4:I33">
      <sortCondition descending="1" ref="D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Lautier</dc:creator>
  <cp:lastModifiedBy>Jackson Lautier</cp:lastModifiedBy>
  <dcterms:created xsi:type="dcterms:W3CDTF">2024-03-14T20:47:53Z</dcterms:created>
  <dcterms:modified xsi:type="dcterms:W3CDTF">2024-03-14T20:49:01Z</dcterms:modified>
</cp:coreProperties>
</file>