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qche\Downloads\"/>
    </mc:Choice>
  </mc:AlternateContent>
  <xr:revisionPtr revIDLastSave="0" documentId="13_ncr:1_{CA653AE0-D971-442D-A2EB-9C32372FD82D}" xr6:coauthVersionLast="47" xr6:coauthVersionMax="47" xr10:uidLastSave="{00000000-0000-0000-0000-000000000000}"/>
  <bookViews>
    <workbookView xWindow="-110" yWindow="-110" windowWidth="19420" windowHeight="10300" tabRatio="813" xr2:uid="{00000000-000D-0000-FFFF-FFFF00000000}"/>
  </bookViews>
  <sheets>
    <sheet name="Normal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5" l="1"/>
  <c r="M3" i="25"/>
  <c r="M734" i="25"/>
  <c r="L734" i="25"/>
  <c r="K734" i="25"/>
  <c r="M729" i="25"/>
  <c r="L729" i="25"/>
  <c r="K729" i="25"/>
  <c r="K739" i="25"/>
  <c r="M739" i="25"/>
  <c r="L739" i="25"/>
  <c r="M723" i="25"/>
  <c r="L723" i="25"/>
  <c r="K723" i="25"/>
  <c r="K720" i="25"/>
  <c r="M745" i="25"/>
  <c r="L745" i="25"/>
  <c r="K745" i="25"/>
  <c r="M720" i="25" l="1"/>
  <c r="L720" i="25"/>
  <c r="M717" i="25"/>
  <c r="L717" i="25"/>
  <c r="K717" i="25"/>
  <c r="K714" i="25"/>
  <c r="M714" i="25"/>
  <c r="L714" i="25"/>
  <c r="M708" i="25"/>
  <c r="M711" i="25"/>
  <c r="L708" i="25"/>
  <c r="L711" i="25"/>
  <c r="K708" i="25"/>
  <c r="K711" i="25"/>
  <c r="M702" i="25"/>
  <c r="M705" i="25"/>
  <c r="L702" i="25"/>
  <c r="L705" i="25"/>
  <c r="K702" i="25"/>
  <c r="K705" i="25"/>
  <c r="M696" i="25"/>
  <c r="M699" i="25"/>
  <c r="L696" i="25"/>
  <c r="L699" i="25"/>
  <c r="K696" i="25"/>
  <c r="K699" i="25"/>
  <c r="M690" i="25"/>
  <c r="M693" i="25"/>
  <c r="L690" i="25"/>
  <c r="L693" i="25"/>
  <c r="K690" i="25"/>
  <c r="K693" i="25"/>
  <c r="M681" i="25"/>
  <c r="M684" i="25"/>
  <c r="M687" i="25"/>
  <c r="L681" i="25"/>
  <c r="L684" i="25"/>
  <c r="L687" i="25"/>
  <c r="K687" i="25"/>
  <c r="K684" i="25"/>
  <c r="K681" i="25"/>
  <c r="F2" i="25"/>
  <c r="L208" i="25"/>
  <c r="K208" i="25"/>
  <c r="K304" i="25"/>
  <c r="K301" i="25"/>
  <c r="K310" i="25"/>
  <c r="L388" i="25"/>
  <c r="M441" i="25"/>
  <c r="M444" i="25"/>
  <c r="K444" i="25"/>
  <c r="K441" i="25"/>
  <c r="K415" i="25"/>
  <c r="L196" i="25"/>
  <c r="K196" i="25"/>
  <c r="K190" i="25"/>
  <c r="M6" i="25"/>
  <c r="L6" i="25"/>
  <c r="K45" i="25"/>
  <c r="K63" i="25"/>
  <c r="L190" i="25"/>
  <c r="L154" i="25"/>
  <c r="K154" i="25"/>
  <c r="L151" i="25"/>
  <c r="K151" i="25"/>
  <c r="L148" i="25"/>
  <c r="K148" i="25"/>
  <c r="L145" i="25"/>
  <c r="K145" i="25"/>
  <c r="L142" i="25"/>
  <c r="K142" i="25"/>
  <c r="M139" i="25"/>
  <c r="L139" i="25"/>
  <c r="K139" i="25"/>
  <c r="K39" i="25"/>
  <c r="M36" i="25"/>
  <c r="L36" i="25"/>
  <c r="K36" i="25"/>
  <c r="G441" i="25" l="1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M678" i="25"/>
  <c r="L678" i="25"/>
  <c r="K678" i="25"/>
  <c r="M675" i="25"/>
  <c r="L675" i="25"/>
  <c r="K675" i="25"/>
  <c r="M672" i="25"/>
  <c r="L672" i="25"/>
  <c r="K672" i="25"/>
  <c r="M669" i="25" l="1"/>
  <c r="L669" i="25"/>
  <c r="K669" i="25"/>
  <c r="M666" i="25"/>
  <c r="L666" i="25"/>
  <c r="K666" i="25"/>
  <c r="M663" i="25" l="1"/>
  <c r="L663" i="25"/>
  <c r="K663" i="25"/>
  <c r="M660" i="25"/>
  <c r="L660" i="25"/>
  <c r="K660" i="25"/>
  <c r="M657" i="25"/>
  <c r="L657" i="25"/>
  <c r="K657" i="25"/>
  <c r="M654" i="25" l="1"/>
  <c r="L654" i="25"/>
  <c r="K654" i="25"/>
  <c r="M651" i="25"/>
  <c r="L651" i="25"/>
  <c r="K651" i="25"/>
  <c r="M648" i="25"/>
  <c r="L648" i="25"/>
  <c r="K648" i="25"/>
  <c r="M645" i="25"/>
  <c r="L645" i="25"/>
  <c r="K645" i="25"/>
  <c r="M642" i="25"/>
  <c r="L642" i="25"/>
  <c r="K642" i="25"/>
  <c r="M639" i="25"/>
  <c r="L639" i="25"/>
  <c r="K639" i="25"/>
  <c r="M636" i="25"/>
  <c r="L636" i="25"/>
  <c r="K636" i="25"/>
  <c r="M633" i="25"/>
  <c r="L633" i="25"/>
  <c r="K633" i="25"/>
  <c r="M630" i="25"/>
  <c r="L630" i="25"/>
  <c r="K630" i="25"/>
  <c r="M627" i="25"/>
  <c r="L627" i="25"/>
  <c r="K627" i="25"/>
  <c r="M621" i="25" l="1"/>
  <c r="L621" i="25"/>
  <c r="K621" i="25"/>
  <c r="M618" i="25"/>
  <c r="L618" i="25"/>
  <c r="K618" i="25"/>
  <c r="M615" i="25"/>
  <c r="L615" i="25"/>
  <c r="K615" i="25"/>
  <c r="M612" i="25" l="1"/>
  <c r="L612" i="25"/>
  <c r="K612" i="25"/>
  <c r="M609" i="25" l="1"/>
  <c r="L609" i="25"/>
  <c r="K609" i="25"/>
  <c r="M606" i="25" l="1"/>
  <c r="L606" i="25"/>
  <c r="K606" i="25"/>
  <c r="M603" i="25"/>
  <c r="L603" i="25"/>
  <c r="K603" i="25"/>
  <c r="M600" i="25"/>
  <c r="L600" i="25"/>
  <c r="K600" i="25"/>
  <c r="M594" i="25" l="1"/>
  <c r="L594" i="25"/>
  <c r="K594" i="25"/>
  <c r="M591" i="25" l="1"/>
  <c r="L591" i="25"/>
  <c r="K591" i="25"/>
  <c r="M588" i="25"/>
  <c r="L588" i="25"/>
  <c r="K588" i="25"/>
  <c r="M585" i="25"/>
  <c r="L585" i="25"/>
  <c r="K585" i="25"/>
  <c r="M582" i="25"/>
  <c r="L582" i="25"/>
  <c r="K582" i="25"/>
  <c r="M579" i="25" l="1"/>
  <c r="L579" i="25"/>
  <c r="K579" i="25"/>
  <c r="M576" i="25"/>
  <c r="L576" i="25"/>
  <c r="K576" i="25"/>
  <c r="M570" i="25" l="1"/>
  <c r="L570" i="25"/>
  <c r="K570" i="25"/>
  <c r="M567" i="25" l="1"/>
  <c r="L567" i="25"/>
  <c r="K567" i="25"/>
  <c r="M564" i="25"/>
  <c r="L564" i="25"/>
  <c r="K564" i="25"/>
  <c r="M561" i="25"/>
  <c r="L561" i="25"/>
  <c r="K561" i="25"/>
  <c r="M558" i="25"/>
  <c r="L558" i="25"/>
  <c r="K558" i="25"/>
  <c r="M555" i="25"/>
  <c r="L555" i="25"/>
  <c r="K555" i="25"/>
  <c r="M552" i="25"/>
  <c r="L552" i="25"/>
  <c r="K552" i="25"/>
  <c r="M549" i="25"/>
  <c r="L549" i="25"/>
  <c r="K549" i="25"/>
  <c r="K543" i="25"/>
  <c r="K546" i="25"/>
  <c r="M546" i="25"/>
  <c r="L546" i="25"/>
  <c r="M543" i="25"/>
  <c r="L543" i="25"/>
  <c r="M540" i="25"/>
  <c r="L540" i="25"/>
  <c r="K540" i="25"/>
  <c r="M537" i="25" l="1"/>
  <c r="L537" i="25"/>
  <c r="K537" i="25"/>
  <c r="M534" i="25"/>
  <c r="L534" i="25"/>
  <c r="K534" i="25"/>
  <c r="M531" i="25"/>
  <c r="L531" i="25"/>
  <c r="K531" i="25"/>
  <c r="M528" i="25"/>
  <c r="L528" i="25"/>
  <c r="K528" i="25"/>
  <c r="M525" i="25"/>
  <c r="L525" i="25"/>
  <c r="K525" i="25"/>
  <c r="M522" i="25"/>
  <c r="L522" i="25"/>
  <c r="K522" i="25"/>
  <c r="K519" i="25"/>
  <c r="M519" i="25"/>
  <c r="L519" i="25"/>
  <c r="M516" i="25"/>
  <c r="L516" i="25"/>
  <c r="K516" i="25"/>
  <c r="M513" i="25"/>
  <c r="L513" i="25"/>
  <c r="K513" i="25"/>
  <c r="M510" i="25" l="1"/>
  <c r="L510" i="25" l="1"/>
  <c r="K510" i="25"/>
  <c r="M507" i="25"/>
  <c r="L507" i="25"/>
  <c r="K507" i="25"/>
  <c r="M504" i="25" l="1"/>
  <c r="L504" i="25"/>
  <c r="K504" i="25"/>
  <c r="M501" i="25" l="1"/>
  <c r="L501" i="25"/>
  <c r="K501" i="25"/>
  <c r="M498" i="25"/>
  <c r="L498" i="25"/>
  <c r="K498" i="25"/>
  <c r="M495" i="25"/>
  <c r="L495" i="25"/>
  <c r="K495" i="25"/>
  <c r="M492" i="25" l="1"/>
  <c r="K492" i="25"/>
  <c r="L492" i="25"/>
  <c r="M489" i="25"/>
  <c r="L489" i="25"/>
  <c r="K489" i="25"/>
  <c r="M486" i="25"/>
  <c r="L486" i="25"/>
  <c r="K486" i="25"/>
  <c r="K483" i="25"/>
  <c r="M483" i="25"/>
  <c r="L483" i="25"/>
  <c r="M480" i="25"/>
  <c r="L480" i="25"/>
  <c r="K480" i="25"/>
  <c r="M477" i="25"/>
  <c r="L477" i="25"/>
  <c r="K477" i="25"/>
  <c r="K474" i="25" l="1"/>
  <c r="K471" i="25"/>
  <c r="K468" i="25"/>
  <c r="M474" i="25"/>
  <c r="L474" i="25"/>
  <c r="M471" i="25"/>
  <c r="L471" i="25"/>
  <c r="M468" i="25" l="1"/>
  <c r="L468" i="25"/>
  <c r="M465" i="25"/>
  <c r="L465" i="25"/>
  <c r="K465" i="25"/>
  <c r="M462" i="25"/>
  <c r="L462" i="25"/>
  <c r="K462" i="25"/>
  <c r="M459" i="25"/>
  <c r="L459" i="25"/>
  <c r="K459" i="25"/>
  <c r="K456" i="25" l="1"/>
  <c r="M456" i="25"/>
  <c r="L456" i="25"/>
  <c r="M453" i="25" l="1"/>
  <c r="L453" i="25"/>
  <c r="K453" i="25"/>
  <c r="M447" i="25" l="1"/>
  <c r="L447" i="25"/>
  <c r="K447" i="25"/>
  <c r="L450" i="25"/>
  <c r="M450" i="25"/>
  <c r="K450" i="25"/>
  <c r="L444" i="25" l="1"/>
  <c r="M436" i="25"/>
  <c r="L436" i="25"/>
  <c r="K436" i="25"/>
  <c r="M433" i="25"/>
  <c r="K433" i="25"/>
  <c r="K439" i="25"/>
  <c r="L441" i="25"/>
  <c r="M439" i="25"/>
  <c r="M208" i="25" l="1"/>
  <c r="M331" i="25"/>
  <c r="K331" i="25"/>
  <c r="M289" i="25"/>
  <c r="K289" i="25"/>
  <c r="K334" i="25"/>
  <c r="K400" i="25"/>
  <c r="K427" i="25"/>
  <c r="K430" i="25"/>
  <c r="L3" i="25" l="1"/>
  <c r="P11" i="25" l="1"/>
  <c r="P10" i="25"/>
  <c r="P7" i="25"/>
  <c r="P6" i="25"/>
  <c r="G440" i="25"/>
  <c r="L439" i="25"/>
  <c r="G439" i="25"/>
  <c r="G438" i="25"/>
  <c r="G437" i="25"/>
  <c r="G436" i="25"/>
  <c r="G435" i="25"/>
  <c r="G434" i="25"/>
  <c r="L433" i="25"/>
  <c r="G433" i="25"/>
  <c r="G432" i="25"/>
  <c r="G422" i="25" l="1"/>
  <c r="M421" i="25"/>
  <c r="L421" i="25"/>
  <c r="K421" i="25"/>
  <c r="G421" i="25"/>
  <c r="G420" i="25"/>
  <c r="G425" i="25"/>
  <c r="M424" i="25"/>
  <c r="L424" i="25"/>
  <c r="K424" i="25"/>
  <c r="G424" i="25"/>
  <c r="G423" i="25"/>
  <c r="G410" i="25"/>
  <c r="M409" i="25"/>
  <c r="L409" i="25"/>
  <c r="K409" i="25"/>
  <c r="G409" i="25"/>
  <c r="G408" i="25"/>
  <c r="M430" i="25"/>
  <c r="M427" i="25"/>
  <c r="G431" i="25" l="1"/>
  <c r="L430" i="25"/>
  <c r="G430" i="25"/>
  <c r="G429" i="25"/>
  <c r="G428" i="25"/>
  <c r="L427" i="25"/>
  <c r="G427" i="25"/>
  <c r="G426" i="25"/>
  <c r="G407" i="25"/>
  <c r="M406" i="25"/>
  <c r="L406" i="25"/>
  <c r="K406" i="25"/>
  <c r="G406" i="25"/>
  <c r="G405" i="25"/>
  <c r="M403" i="25"/>
  <c r="M397" i="25"/>
  <c r="M394" i="25"/>
  <c r="M400" i="25"/>
  <c r="G419" i="25"/>
  <c r="M418" i="25"/>
  <c r="L418" i="25"/>
  <c r="K418" i="25"/>
  <c r="G418" i="25"/>
  <c r="G417" i="25"/>
  <c r="G416" i="25"/>
  <c r="M415" i="25"/>
  <c r="L415" i="25"/>
  <c r="G415" i="25"/>
  <c r="G414" i="25"/>
  <c r="G413" i="25"/>
  <c r="M412" i="25"/>
  <c r="L412" i="25"/>
  <c r="K412" i="25"/>
  <c r="G412" i="25"/>
  <c r="G411" i="25"/>
  <c r="G404" i="25"/>
  <c r="L403" i="25"/>
  <c r="K403" i="25"/>
  <c r="G403" i="25"/>
  <c r="G402" i="25"/>
  <c r="G401" i="25" l="1"/>
  <c r="L400" i="25"/>
  <c r="G400" i="25"/>
  <c r="G399" i="25"/>
  <c r="G398" i="25"/>
  <c r="L397" i="25"/>
  <c r="K397" i="25"/>
  <c r="G397" i="25"/>
  <c r="G396" i="25"/>
  <c r="G395" i="25"/>
  <c r="L394" i="25"/>
  <c r="K394" i="25"/>
  <c r="G394" i="25"/>
  <c r="G393" i="25"/>
  <c r="G392" i="25"/>
  <c r="M391" i="25"/>
  <c r="L391" i="25"/>
  <c r="K391" i="25"/>
  <c r="G391" i="25"/>
  <c r="G390" i="25"/>
  <c r="G389" i="25"/>
  <c r="M388" i="25"/>
  <c r="K388" i="25"/>
  <c r="G388" i="25"/>
  <c r="G387" i="25"/>
  <c r="G386" i="25"/>
  <c r="M385" i="25"/>
  <c r="L385" i="25"/>
  <c r="K385" i="25"/>
  <c r="G385" i="25"/>
  <c r="F385" i="25"/>
  <c r="F386" i="25" s="1"/>
  <c r="F387" i="25" s="1"/>
  <c r="F388" i="25" s="1"/>
  <c r="F389" i="25" s="1"/>
  <c r="F390" i="25" s="1"/>
  <c r="F391" i="25" s="1"/>
  <c r="F392" i="25" s="1"/>
  <c r="F393" i="25" s="1"/>
  <c r="F394" i="25" s="1"/>
  <c r="F395" i="25" s="1"/>
  <c r="F396" i="25" s="1"/>
  <c r="F397" i="25" s="1"/>
  <c r="F398" i="25" s="1"/>
  <c r="F399" i="25" s="1"/>
  <c r="F400" i="25" s="1"/>
  <c r="F401" i="25" s="1"/>
  <c r="F402" i="25" s="1"/>
  <c r="F403" i="25" s="1"/>
  <c r="F404" i="25" s="1"/>
  <c r="F405" i="25" s="1"/>
  <c r="F406" i="25" s="1"/>
  <c r="F407" i="25" s="1"/>
  <c r="G383" i="25"/>
  <c r="M382" i="25"/>
  <c r="L382" i="25"/>
  <c r="K382" i="25"/>
  <c r="G382" i="25"/>
  <c r="G381" i="25"/>
  <c r="G380" i="25"/>
  <c r="M379" i="25"/>
  <c r="L379" i="25"/>
  <c r="K379" i="25"/>
  <c r="G379" i="25"/>
  <c r="G378" i="25"/>
  <c r="G377" i="25"/>
  <c r="M376" i="25"/>
  <c r="L376" i="25"/>
  <c r="K376" i="25"/>
  <c r="G376" i="25"/>
  <c r="G375" i="25"/>
  <c r="G374" i="25"/>
  <c r="M373" i="25"/>
  <c r="L373" i="25"/>
  <c r="K373" i="25"/>
  <c r="G373" i="25"/>
  <c r="G372" i="25"/>
  <c r="F411" i="25" l="1"/>
  <c r="F412" i="25" s="1"/>
  <c r="F413" i="25" s="1"/>
  <c r="F414" i="25" s="1"/>
  <c r="F415" i="25" s="1"/>
  <c r="F416" i="25" s="1"/>
  <c r="F408" i="25"/>
  <c r="F409" i="25" s="1"/>
  <c r="F410" i="25" s="1"/>
  <c r="G371" i="25"/>
  <c r="M370" i="25"/>
  <c r="L370" i="25"/>
  <c r="K370" i="25"/>
  <c r="G370" i="25"/>
  <c r="G369" i="25"/>
  <c r="G368" i="25"/>
  <c r="M367" i="25"/>
  <c r="L367" i="25"/>
  <c r="K367" i="25"/>
  <c r="G367" i="25"/>
  <c r="G366" i="25"/>
  <c r="G365" i="25"/>
  <c r="M364" i="25"/>
  <c r="L364" i="25"/>
  <c r="K364" i="25"/>
  <c r="G364" i="25"/>
  <c r="G363" i="25"/>
  <c r="G362" i="25"/>
  <c r="M361" i="25"/>
  <c r="L361" i="25"/>
  <c r="K361" i="25"/>
  <c r="G361" i="25"/>
  <c r="G360" i="25"/>
  <c r="G359" i="25"/>
  <c r="M358" i="25"/>
  <c r="L358" i="25"/>
  <c r="K358" i="25"/>
  <c r="G358" i="25"/>
  <c r="G357" i="25"/>
  <c r="G356" i="25"/>
  <c r="M355" i="25"/>
  <c r="L355" i="25"/>
  <c r="K355" i="25"/>
  <c r="G355" i="25"/>
  <c r="G354" i="25"/>
  <c r="G353" i="25"/>
  <c r="M352" i="25"/>
  <c r="L352" i="25"/>
  <c r="K352" i="25"/>
  <c r="G352" i="25"/>
  <c r="G351" i="25"/>
  <c r="F417" i="25" l="1"/>
  <c r="F418" i="25" s="1"/>
  <c r="F419" i="25" s="1"/>
  <c r="F423" i="25" s="1"/>
  <c r="F424" i="25" s="1"/>
  <c r="F425" i="25" s="1"/>
  <c r="F426" i="25" s="1"/>
  <c r="F427" i="25" s="1"/>
  <c r="F428" i="25" s="1"/>
  <c r="F429" i="25" s="1"/>
  <c r="F430" i="25" s="1"/>
  <c r="F431" i="25" s="1"/>
  <c r="F432" i="25" s="1"/>
  <c r="F433" i="25" s="1"/>
  <c r="F434" i="25" s="1"/>
  <c r="F435" i="25" s="1"/>
  <c r="F436" i="25" s="1"/>
  <c r="F437" i="25" s="1"/>
  <c r="F438" i="25" s="1"/>
  <c r="F439" i="25" s="1"/>
  <c r="F440" i="25" s="1"/>
  <c r="F441" i="25" s="1"/>
  <c r="F442" i="25" s="1"/>
  <c r="F443" i="25" s="1"/>
  <c r="F444" i="25" s="1"/>
  <c r="F445" i="25" s="1"/>
  <c r="F446" i="25" s="1"/>
  <c r="F447" i="25" s="1"/>
  <c r="F448" i="25" s="1"/>
  <c r="F449" i="25" s="1"/>
  <c r="F450" i="25" s="1"/>
  <c r="F451" i="25" s="1"/>
  <c r="F452" i="25" s="1"/>
  <c r="F453" i="25" s="1"/>
  <c r="F454" i="25" s="1"/>
  <c r="F455" i="25" s="1"/>
  <c r="F456" i="25" s="1"/>
  <c r="F457" i="25" s="1"/>
  <c r="F458" i="25" s="1"/>
  <c r="F459" i="25" s="1"/>
  <c r="F460" i="25" s="1"/>
  <c r="F461" i="25" s="1"/>
  <c r="F462" i="25" s="1"/>
  <c r="F463" i="25" s="1"/>
  <c r="F420" i="25"/>
  <c r="F421" i="25" s="1"/>
  <c r="F422" i="25" s="1"/>
  <c r="G350" i="25"/>
  <c r="M349" i="25"/>
  <c r="L349" i="25"/>
  <c r="K349" i="25"/>
  <c r="G349" i="25"/>
  <c r="G348" i="25"/>
  <c r="G347" i="25"/>
  <c r="M346" i="25"/>
  <c r="L346" i="25"/>
  <c r="K346" i="25"/>
  <c r="G346" i="25"/>
  <c r="G345" i="25"/>
  <c r="G344" i="25"/>
  <c r="M343" i="25"/>
  <c r="L343" i="25"/>
  <c r="K343" i="25"/>
  <c r="G343" i="25"/>
  <c r="G342" i="25"/>
  <c r="G341" i="25"/>
  <c r="M340" i="25"/>
  <c r="L340" i="25"/>
  <c r="K340" i="25"/>
  <c r="G340" i="25"/>
  <c r="G339" i="25"/>
  <c r="G332" i="25"/>
  <c r="L331" i="25"/>
  <c r="G331" i="25"/>
  <c r="G330" i="25"/>
  <c r="G338" i="25"/>
  <c r="M337" i="25"/>
  <c r="L337" i="25"/>
  <c r="K337" i="25"/>
  <c r="G337" i="25"/>
  <c r="G336" i="25"/>
  <c r="G335" i="25"/>
  <c r="M334" i="25"/>
  <c r="L334" i="25"/>
  <c r="G334" i="25"/>
  <c r="G333" i="25"/>
  <c r="G329" i="25"/>
  <c r="M328" i="25"/>
  <c r="L328" i="25"/>
  <c r="K328" i="25"/>
  <c r="G328" i="25"/>
  <c r="G327" i="25"/>
  <c r="G326" i="25" l="1"/>
  <c r="M325" i="25"/>
  <c r="L325" i="25"/>
  <c r="K325" i="25"/>
  <c r="G325" i="25"/>
  <c r="G324" i="25"/>
  <c r="G323" i="25"/>
  <c r="M322" i="25"/>
  <c r="L322" i="25"/>
  <c r="K322" i="25"/>
  <c r="G322" i="25"/>
  <c r="G321" i="25"/>
  <c r="G320" i="25" l="1"/>
  <c r="M319" i="25"/>
  <c r="L319" i="25"/>
  <c r="K319" i="25"/>
  <c r="G319" i="25"/>
  <c r="G318" i="25"/>
  <c r="G317" i="25"/>
  <c r="M316" i="25"/>
  <c r="L316" i="25"/>
  <c r="K316" i="25"/>
  <c r="G316" i="25"/>
  <c r="G315" i="25"/>
  <c r="G314" i="25" l="1"/>
  <c r="M313" i="25"/>
  <c r="L313" i="25"/>
  <c r="K313" i="25"/>
  <c r="G313" i="25"/>
  <c r="G312" i="25"/>
  <c r="L310" i="25"/>
  <c r="L307" i="25"/>
  <c r="G311" i="25"/>
  <c r="M310" i="25"/>
  <c r="G310" i="25"/>
  <c r="G309" i="25"/>
  <c r="G308" i="25"/>
  <c r="M307" i="25"/>
  <c r="K307" i="25"/>
  <c r="G307" i="25"/>
  <c r="G306" i="25"/>
  <c r="G305" i="25" l="1"/>
  <c r="M304" i="25"/>
  <c r="L304" i="25"/>
  <c r="G304" i="25"/>
  <c r="G303" i="25"/>
  <c r="M301" i="25" l="1"/>
  <c r="L301" i="25"/>
  <c r="G302" i="25"/>
  <c r="G301" i="25"/>
  <c r="G300" i="25"/>
  <c r="G299" i="25" l="1"/>
  <c r="M298" i="25"/>
  <c r="L298" i="25"/>
  <c r="K298" i="25"/>
  <c r="G298" i="25"/>
  <c r="G297" i="25"/>
  <c r="G296" i="25"/>
  <c r="M295" i="25"/>
  <c r="L295" i="25"/>
  <c r="K295" i="25"/>
  <c r="G295" i="25"/>
  <c r="G294" i="25"/>
  <c r="G293" i="25"/>
  <c r="M292" i="25"/>
  <c r="L292" i="25"/>
  <c r="K292" i="25"/>
  <c r="G292" i="25"/>
  <c r="G291" i="25"/>
  <c r="G290" i="25"/>
  <c r="L289" i="25"/>
  <c r="G289" i="25"/>
  <c r="G288" i="25"/>
  <c r="G287" i="25" l="1"/>
  <c r="M286" i="25"/>
  <c r="L286" i="25"/>
  <c r="K286" i="25"/>
  <c r="G286" i="25"/>
  <c r="G285" i="25"/>
  <c r="M283" i="25" l="1"/>
  <c r="L283" i="25"/>
  <c r="K283" i="25"/>
  <c r="M280" i="25"/>
  <c r="L280" i="25"/>
  <c r="K280" i="25"/>
  <c r="G284" i="25"/>
  <c r="G283" i="25"/>
  <c r="G282" i="25"/>
  <c r="G281" i="25"/>
  <c r="G280" i="25"/>
  <c r="G279" i="25"/>
  <c r="G278" i="25" l="1"/>
  <c r="M277" i="25"/>
  <c r="L277" i="25"/>
  <c r="K277" i="25"/>
  <c r="G277" i="25"/>
  <c r="G276" i="25"/>
  <c r="G275" i="25"/>
  <c r="M274" i="25"/>
  <c r="L274" i="25"/>
  <c r="K274" i="25"/>
  <c r="G274" i="25"/>
  <c r="G273" i="25"/>
  <c r="K268" i="25" l="1"/>
  <c r="M271" i="25"/>
  <c r="M268" i="25"/>
  <c r="M265" i="25"/>
  <c r="M262" i="25"/>
  <c r="M259" i="25"/>
  <c r="M256" i="25"/>
  <c r="M253" i="25"/>
  <c r="M250" i="25"/>
  <c r="M247" i="25"/>
  <c r="M244" i="25"/>
  <c r="M241" i="25"/>
  <c r="M238" i="25"/>
  <c r="M235" i="25"/>
  <c r="M232" i="25"/>
  <c r="M229" i="25"/>
  <c r="M226" i="25"/>
  <c r="M223" i="25"/>
  <c r="M220" i="25"/>
  <c r="M217" i="25"/>
  <c r="M214" i="25"/>
  <c r="M211" i="25"/>
  <c r="M205" i="25"/>
  <c r="M202" i="25"/>
  <c r="M199" i="25"/>
  <c r="M196" i="25"/>
  <c r="M193" i="25"/>
  <c r="M190" i="25"/>
  <c r="M187" i="25"/>
  <c r="M184" i="25"/>
  <c r="M181" i="25"/>
  <c r="M178" i="25"/>
  <c r="M175" i="25"/>
  <c r="M172" i="25"/>
  <c r="M169" i="25"/>
  <c r="M166" i="25"/>
  <c r="M163" i="25"/>
  <c r="M160" i="25"/>
  <c r="M157" i="25"/>
  <c r="M154" i="25"/>
  <c r="M151" i="25"/>
  <c r="M148" i="25"/>
  <c r="M145" i="25"/>
  <c r="M142" i="25"/>
  <c r="M136" i="25"/>
  <c r="M133" i="25"/>
  <c r="M129" i="25"/>
  <c r="M126" i="25"/>
  <c r="M123" i="25"/>
  <c r="M120" i="25"/>
  <c r="L120" i="25"/>
  <c r="K120" i="25"/>
  <c r="M117" i="25"/>
  <c r="M114" i="25"/>
  <c r="M111" i="25"/>
  <c r="M108" i="25"/>
  <c r="M105" i="25"/>
  <c r="M102" i="25"/>
  <c r="M99" i="25"/>
  <c r="M96" i="25"/>
  <c r="M93" i="25"/>
  <c r="M90" i="25"/>
  <c r="M87" i="25"/>
  <c r="M84" i="25"/>
  <c r="M81" i="25"/>
  <c r="M78" i="25"/>
  <c r="M75" i="25"/>
  <c r="M72" i="25"/>
  <c r="M69" i="25"/>
  <c r="M66" i="25"/>
  <c r="M63" i="25"/>
  <c r="M60" i="25"/>
  <c r="L60" i="25"/>
  <c r="K60" i="25"/>
  <c r="M57" i="25"/>
  <c r="M54" i="25"/>
  <c r="M51" i="25"/>
  <c r="M48" i="25"/>
  <c r="M45" i="25"/>
  <c r="M42" i="25"/>
  <c r="M39" i="25"/>
  <c r="M33" i="25"/>
  <c r="M30" i="25"/>
  <c r="M27" i="25"/>
  <c r="M24" i="25"/>
  <c r="M19" i="25"/>
  <c r="L19" i="25"/>
  <c r="M15" i="25"/>
  <c r="L123" i="25"/>
  <c r="G272" i="25"/>
  <c r="L271" i="25"/>
  <c r="K271" i="25"/>
  <c r="G271" i="25"/>
  <c r="G270" i="25"/>
  <c r="G269" i="25"/>
  <c r="L268" i="25"/>
  <c r="G268" i="25"/>
  <c r="G267" i="25"/>
  <c r="G266" i="25" l="1"/>
  <c r="L265" i="25"/>
  <c r="K265" i="25"/>
  <c r="G265" i="25"/>
  <c r="G264" i="25"/>
  <c r="G212" i="25" l="1"/>
  <c r="L211" i="25"/>
  <c r="K211" i="25"/>
  <c r="G211" i="25"/>
  <c r="G210" i="25"/>
  <c r="G209" i="25"/>
  <c r="G208" i="25"/>
  <c r="G207" i="25"/>
  <c r="G263" i="25" l="1"/>
  <c r="L262" i="25"/>
  <c r="K262" i="25"/>
  <c r="G262" i="25"/>
  <c r="G261" i="25"/>
  <c r="L259" i="25"/>
  <c r="K259" i="25"/>
  <c r="L256" i="25"/>
  <c r="K256" i="25"/>
  <c r="G260" i="25"/>
  <c r="G259" i="25"/>
  <c r="G258" i="25"/>
  <c r="G257" i="25"/>
  <c r="G256" i="25"/>
  <c r="G255" i="25"/>
  <c r="G254" i="25" l="1"/>
  <c r="L253" i="25"/>
  <c r="K253" i="25"/>
  <c r="G253" i="25"/>
  <c r="G252" i="25"/>
  <c r="G251" i="25"/>
  <c r="L250" i="25"/>
  <c r="K250" i="25"/>
  <c r="G250" i="25"/>
  <c r="G249" i="25"/>
  <c r="G248" i="25"/>
  <c r="L247" i="25"/>
  <c r="K247" i="25"/>
  <c r="G247" i="25"/>
  <c r="G246" i="25"/>
  <c r="G245" i="25" l="1"/>
  <c r="L244" i="25"/>
  <c r="K244" i="25"/>
  <c r="G244" i="25"/>
  <c r="G243" i="25"/>
  <c r="G242" i="25"/>
  <c r="L241" i="25"/>
  <c r="K241" i="25"/>
  <c r="G241" i="25"/>
  <c r="G240" i="25"/>
  <c r="G239" i="25" l="1"/>
  <c r="L238" i="25"/>
  <c r="K238" i="25"/>
  <c r="G238" i="25"/>
  <c r="G237" i="25"/>
  <c r="G236" i="25"/>
  <c r="L235" i="25"/>
  <c r="K235" i="25"/>
  <c r="G235" i="25"/>
  <c r="G234" i="25"/>
  <c r="G233" i="25"/>
  <c r="L232" i="25"/>
  <c r="K232" i="25"/>
  <c r="G232" i="25"/>
  <c r="G231" i="25"/>
  <c r="G230" i="25"/>
  <c r="L229" i="25"/>
  <c r="K229" i="25"/>
  <c r="G229" i="25"/>
  <c r="G228" i="25"/>
  <c r="L226" i="25" l="1"/>
  <c r="K226" i="25"/>
  <c r="G227" i="25"/>
  <c r="G226" i="25"/>
  <c r="L223" i="25" l="1"/>
  <c r="K223" i="25"/>
  <c r="G225" i="25"/>
  <c r="G224" i="25"/>
  <c r="G223" i="25"/>
  <c r="G222" i="25"/>
  <c r="G221" i="25" l="1"/>
  <c r="L220" i="25"/>
  <c r="K220" i="25"/>
  <c r="G220" i="25"/>
  <c r="G219" i="25"/>
  <c r="G218" i="25"/>
  <c r="L217" i="25"/>
  <c r="K217" i="25"/>
  <c r="G217" i="25"/>
  <c r="G216" i="25"/>
  <c r="G215" i="25" l="1"/>
  <c r="L214" i="25"/>
  <c r="K214" i="25"/>
  <c r="G214" i="25"/>
  <c r="G213" i="25"/>
  <c r="G206" i="25"/>
  <c r="L205" i="25"/>
  <c r="K205" i="25"/>
  <c r="G205" i="25"/>
  <c r="G204" i="25"/>
  <c r="G203" i="25" l="1"/>
  <c r="L202" i="25"/>
  <c r="K202" i="25"/>
  <c r="G202" i="25"/>
  <c r="G201" i="25"/>
  <c r="G200" i="25" l="1"/>
  <c r="L199" i="25"/>
  <c r="K199" i="25"/>
  <c r="G199" i="25"/>
  <c r="G198" i="25"/>
  <c r="G197" i="25"/>
  <c r="G196" i="25"/>
  <c r="G195" i="25"/>
  <c r="L193" i="25" l="1"/>
  <c r="K193" i="25"/>
  <c r="G194" i="25"/>
  <c r="G193" i="25"/>
  <c r="G192" i="25"/>
  <c r="G191" i="25"/>
  <c r="G190" i="25"/>
  <c r="G189" i="25"/>
  <c r="L187" i="25" l="1"/>
  <c r="G188" i="25"/>
  <c r="K187" i="25"/>
  <c r="G187" i="25"/>
  <c r="G186" i="25"/>
  <c r="L184" i="25" l="1"/>
  <c r="K184" i="25"/>
  <c r="L181" i="25"/>
  <c r="K181" i="25"/>
  <c r="G185" i="25"/>
  <c r="K178" i="25" l="1"/>
  <c r="L178" i="25"/>
  <c r="L175" i="25" l="1"/>
  <c r="K175" i="25"/>
  <c r="L172" i="25"/>
  <c r="K172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 l="1"/>
  <c r="L169" i="25"/>
  <c r="K169" i="25"/>
  <c r="G169" i="25"/>
  <c r="G168" i="25"/>
  <c r="G167" i="25"/>
  <c r="L166" i="25"/>
  <c r="K166" i="25"/>
  <c r="G166" i="25"/>
  <c r="G165" i="25"/>
  <c r="G164" i="25"/>
  <c r="L163" i="25"/>
  <c r="K163" i="25"/>
  <c r="G163" i="25"/>
  <c r="G162" i="25"/>
  <c r="G161" i="25" l="1"/>
  <c r="L160" i="25"/>
  <c r="K160" i="25"/>
  <c r="G160" i="25"/>
  <c r="G159" i="25"/>
  <c r="G158" i="25"/>
  <c r="L157" i="25"/>
  <c r="K157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L136" i="25"/>
  <c r="K136" i="25"/>
  <c r="G136" i="25"/>
  <c r="G135" i="25"/>
  <c r="G134" i="25"/>
  <c r="L133" i="25"/>
  <c r="K133" i="25"/>
  <c r="G133" i="25"/>
  <c r="G132" i="25"/>
  <c r="G130" i="25"/>
  <c r="L129" i="25"/>
  <c r="K129" i="25"/>
  <c r="G129" i="25"/>
  <c r="G128" i="25"/>
  <c r="G127" i="25"/>
  <c r="L126" i="25"/>
  <c r="K126" i="25"/>
  <c r="G126" i="25"/>
  <c r="G125" i="25"/>
  <c r="G124" i="25"/>
  <c r="K123" i="25"/>
  <c r="G123" i="25"/>
  <c r="G122" i="25"/>
  <c r="G121" i="25"/>
  <c r="G120" i="25"/>
  <c r="G119" i="25"/>
  <c r="G118" i="25"/>
  <c r="L117" i="25"/>
  <c r="K117" i="25"/>
  <c r="G117" i="25"/>
  <c r="G116" i="25"/>
  <c r="G115" i="25"/>
  <c r="L114" i="25"/>
  <c r="K114" i="25"/>
  <c r="G114" i="25"/>
  <c r="G113" i="25"/>
  <c r="G112" i="25"/>
  <c r="L111" i="25"/>
  <c r="K111" i="25"/>
  <c r="G111" i="25"/>
  <c r="G110" i="25"/>
  <c r="G109" i="25"/>
  <c r="L108" i="25"/>
  <c r="K108" i="25"/>
  <c r="G108" i="25"/>
  <c r="G107" i="25"/>
  <c r="G106" i="25"/>
  <c r="L105" i="25"/>
  <c r="K105" i="25"/>
  <c r="G105" i="25"/>
  <c r="G104" i="25"/>
  <c r="G103" i="25"/>
  <c r="L102" i="25"/>
  <c r="K102" i="25"/>
  <c r="G102" i="25"/>
  <c r="G101" i="25"/>
  <c r="G100" i="25"/>
  <c r="L99" i="25"/>
  <c r="K99" i="25"/>
  <c r="G99" i="25"/>
  <c r="G98" i="25"/>
  <c r="G97" i="25"/>
  <c r="L96" i="25"/>
  <c r="K96" i="25"/>
  <c r="G96" i="25"/>
  <c r="G95" i="25"/>
  <c r="G94" i="25"/>
  <c r="L93" i="25"/>
  <c r="K93" i="25"/>
  <c r="G93" i="25"/>
  <c r="G92" i="25"/>
  <c r="G91" i="25"/>
  <c r="L90" i="25"/>
  <c r="K90" i="25"/>
  <c r="G90" i="25"/>
  <c r="G89" i="25"/>
  <c r="G88" i="25"/>
  <c r="L87" i="25"/>
  <c r="K87" i="25"/>
  <c r="G87" i="25"/>
  <c r="G86" i="25"/>
  <c r="G85" i="25"/>
  <c r="L84" i="25"/>
  <c r="K84" i="25"/>
  <c r="G84" i="25"/>
  <c r="G83" i="25"/>
  <c r="G82" i="25"/>
  <c r="L81" i="25"/>
  <c r="K81" i="25"/>
  <c r="G81" i="25"/>
  <c r="G80" i="25"/>
  <c r="G79" i="25"/>
  <c r="L78" i="25"/>
  <c r="K78" i="25"/>
  <c r="G78" i="25"/>
  <c r="G77" i="25"/>
  <c r="G76" i="25"/>
  <c r="L75" i="25"/>
  <c r="K75" i="25"/>
  <c r="G75" i="25"/>
  <c r="G74" i="25"/>
  <c r="G73" i="25"/>
  <c r="L72" i="25"/>
  <c r="K72" i="25"/>
  <c r="G72" i="25"/>
  <c r="G71" i="25"/>
  <c r="G70" i="25"/>
  <c r="L69" i="25"/>
  <c r="K69" i="25"/>
  <c r="G69" i="25"/>
  <c r="G68" i="25"/>
  <c r="G67" i="25"/>
  <c r="L66" i="25"/>
  <c r="K66" i="25"/>
  <c r="G66" i="25"/>
  <c r="G65" i="25"/>
  <c r="G64" i="25"/>
  <c r="L63" i="25"/>
  <c r="G63" i="25"/>
  <c r="G62" i="25"/>
  <c r="G61" i="25"/>
  <c r="G60" i="25"/>
  <c r="G59" i="25"/>
  <c r="G58" i="25"/>
  <c r="L57" i="25"/>
  <c r="K57" i="25"/>
  <c r="G57" i="25"/>
  <c r="G56" i="25"/>
  <c r="G55" i="25"/>
  <c r="L54" i="25"/>
  <c r="K54" i="25"/>
  <c r="G54" i="25"/>
  <c r="G53" i="25"/>
  <c r="G52" i="25"/>
  <c r="L51" i="25"/>
  <c r="K51" i="25"/>
  <c r="G51" i="25"/>
  <c r="G50" i="25"/>
  <c r="G49" i="25"/>
  <c r="L48" i="25"/>
  <c r="K48" i="25"/>
  <c r="G48" i="25"/>
  <c r="G47" i="25"/>
  <c r="G46" i="25"/>
  <c r="L45" i="25"/>
  <c r="G45" i="25"/>
  <c r="G44" i="25"/>
  <c r="G43" i="25"/>
  <c r="L42" i="25"/>
  <c r="K42" i="25"/>
  <c r="G42" i="25"/>
  <c r="G41" i="25"/>
  <c r="G40" i="25"/>
  <c r="L39" i="25"/>
  <c r="G39" i="25"/>
  <c r="G38" i="25"/>
  <c r="G37" i="25"/>
  <c r="G36" i="25"/>
  <c r="G35" i="25"/>
  <c r="G34" i="25"/>
  <c r="L33" i="25"/>
  <c r="K33" i="25"/>
  <c r="G33" i="25"/>
  <c r="G32" i="25"/>
  <c r="G31" i="25"/>
  <c r="L30" i="25"/>
  <c r="K30" i="25"/>
  <c r="G30" i="25"/>
  <c r="G29" i="25"/>
  <c r="G28" i="25"/>
  <c r="L27" i="25"/>
  <c r="K27" i="25"/>
  <c r="G27" i="25"/>
  <c r="G26" i="25"/>
  <c r="G25" i="25"/>
  <c r="L24" i="25"/>
  <c r="K24" i="25"/>
  <c r="G24" i="25"/>
  <c r="G23" i="25"/>
  <c r="G22" i="25"/>
  <c r="G21" i="25"/>
  <c r="G20" i="25"/>
  <c r="K19" i="25"/>
  <c r="G19" i="25"/>
  <c r="G18" i="25"/>
  <c r="G17" i="25"/>
  <c r="G16" i="25"/>
  <c r="L15" i="25"/>
  <c r="K15" i="25"/>
  <c r="G15" i="25"/>
  <c r="G14" i="25"/>
  <c r="G13" i="25"/>
  <c r="G12" i="25"/>
  <c r="G11" i="25"/>
  <c r="G10" i="25"/>
  <c r="M9" i="25"/>
  <c r="L9" i="25"/>
  <c r="K9" i="25"/>
  <c r="G9" i="25"/>
  <c r="G8" i="25"/>
  <c r="G7" i="25"/>
  <c r="K6" i="25"/>
  <c r="G6" i="25"/>
  <c r="G5" i="25"/>
  <c r="G4" i="25"/>
  <c r="G3" i="25"/>
  <c r="F3" i="25"/>
  <c r="P8" i="25"/>
  <c r="H2" i="25" l="1"/>
  <c r="H3" i="25" s="1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F4" i="25"/>
  <c r="H213" i="25" l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H257" i="25" s="1"/>
  <c r="H258" i="25" s="1"/>
  <c r="H259" i="25" s="1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207" i="25"/>
  <c r="H208" i="25" s="1"/>
  <c r="H209" i="25" s="1"/>
  <c r="H210" i="25" s="1"/>
  <c r="H211" i="25" s="1"/>
  <c r="H212" i="25" s="1"/>
  <c r="F5" i="25"/>
  <c r="H309" i="25" l="1"/>
  <c r="H310" i="25" s="1"/>
  <c r="H311" i="25" s="1"/>
  <c r="H312" i="25" s="1"/>
  <c r="H313" i="25" s="1"/>
  <c r="H314" i="25" s="1"/>
  <c r="H315" i="25" s="1"/>
  <c r="H316" i="25" s="1"/>
  <c r="H317" i="25" s="1"/>
  <c r="H318" i="25" s="1"/>
  <c r="H319" i="25" s="1"/>
  <c r="H320" i="25" s="1"/>
  <c r="H321" i="25" s="1"/>
  <c r="H322" i="25" s="1"/>
  <c r="H323" i="25" s="1"/>
  <c r="H324" i="25" s="1"/>
  <c r="H325" i="25" s="1"/>
  <c r="H326" i="25" s="1"/>
  <c r="H327" i="25" s="1"/>
  <c r="H328" i="25" s="1"/>
  <c r="H329" i="25" s="1"/>
  <c r="H333" i="25" s="1"/>
  <c r="H334" i="25" s="1"/>
  <c r="H335" i="25" s="1"/>
  <c r="H336" i="25" s="1"/>
  <c r="H337" i="25" s="1"/>
  <c r="H338" i="25" s="1"/>
  <c r="H339" i="25" s="1"/>
  <c r="H340" i="25" s="1"/>
  <c r="H341" i="25" s="1"/>
  <c r="H342" i="25" s="1"/>
  <c r="H343" i="25" s="1"/>
  <c r="H344" i="25" s="1"/>
  <c r="H345" i="25" s="1"/>
  <c r="H346" i="25" s="1"/>
  <c r="H347" i="25" s="1"/>
  <c r="H348" i="25" s="1"/>
  <c r="H349" i="25" s="1"/>
  <c r="H350" i="25" s="1"/>
  <c r="H351" i="25" s="1"/>
  <c r="H352" i="25" s="1"/>
  <c r="H353" i="25" s="1"/>
  <c r="H354" i="25" s="1"/>
  <c r="H355" i="25" s="1"/>
  <c r="H356" i="25" s="1"/>
  <c r="H357" i="25" s="1"/>
  <c r="H358" i="25" s="1"/>
  <c r="H359" i="25" s="1"/>
  <c r="H360" i="25" s="1"/>
  <c r="H361" i="25" s="1"/>
  <c r="H362" i="25" s="1"/>
  <c r="H363" i="25" s="1"/>
  <c r="H364" i="25" s="1"/>
  <c r="H365" i="25" s="1"/>
  <c r="H366" i="25" s="1"/>
  <c r="H367" i="25" s="1"/>
  <c r="H368" i="25" s="1"/>
  <c r="H369" i="25" s="1"/>
  <c r="H370" i="25" s="1"/>
  <c r="H371" i="25" s="1"/>
  <c r="H372" i="25" s="1"/>
  <c r="H373" i="25" s="1"/>
  <c r="H374" i="25" s="1"/>
  <c r="H375" i="25" s="1"/>
  <c r="H376" i="25" s="1"/>
  <c r="H377" i="25" s="1"/>
  <c r="H378" i="25" s="1"/>
  <c r="H379" i="25" s="1"/>
  <c r="H380" i="25" s="1"/>
  <c r="H381" i="25" s="1"/>
  <c r="H382" i="25" s="1"/>
  <c r="H383" i="25" s="1"/>
  <c r="H384" i="25" s="1"/>
  <c r="H385" i="25" s="1"/>
  <c r="H386" i="25" s="1"/>
  <c r="H387" i="25" s="1"/>
  <c r="H388" i="25" s="1"/>
  <c r="H389" i="25" s="1"/>
  <c r="H390" i="25" s="1"/>
  <c r="H391" i="25" s="1"/>
  <c r="H392" i="25" s="1"/>
  <c r="H393" i="25" s="1"/>
  <c r="H394" i="25" s="1"/>
  <c r="H395" i="25" s="1"/>
  <c r="H396" i="25" s="1"/>
  <c r="H397" i="25" s="1"/>
  <c r="H398" i="25" s="1"/>
  <c r="H399" i="25" s="1"/>
  <c r="H400" i="25" s="1"/>
  <c r="H401" i="25" s="1"/>
  <c r="H402" i="25" s="1"/>
  <c r="H403" i="25" s="1"/>
  <c r="H404" i="25" s="1"/>
  <c r="H405" i="25" s="1"/>
  <c r="H406" i="25" s="1"/>
  <c r="H407" i="25" s="1"/>
  <c r="H330" i="25"/>
  <c r="H331" i="25" s="1"/>
  <c r="H332" i="25" s="1"/>
  <c r="F6" i="25"/>
  <c r="H411" i="25" l="1"/>
  <c r="H412" i="25" s="1"/>
  <c r="H413" i="25" s="1"/>
  <c r="H414" i="25" s="1"/>
  <c r="H415" i="25" s="1"/>
  <c r="H416" i="25" s="1"/>
  <c r="H408" i="25"/>
  <c r="H409" i="25" s="1"/>
  <c r="H410" i="25" s="1"/>
  <c r="F7" i="25"/>
  <c r="H417" i="25" l="1"/>
  <c r="H418" i="25" s="1"/>
  <c r="H419" i="25" s="1"/>
  <c r="H423" i="25" s="1"/>
  <c r="H424" i="25" s="1"/>
  <c r="H425" i="25" s="1"/>
  <c r="H426" i="25" s="1"/>
  <c r="H427" i="25" s="1"/>
  <c r="H428" i="25" s="1"/>
  <c r="H429" i="25" s="1"/>
  <c r="H430" i="25" s="1"/>
  <c r="H431" i="25" s="1"/>
  <c r="H432" i="25" s="1"/>
  <c r="H433" i="25" s="1"/>
  <c r="H434" i="25" s="1"/>
  <c r="H435" i="25" s="1"/>
  <c r="H436" i="25" s="1"/>
  <c r="H437" i="25" s="1"/>
  <c r="H438" i="25" s="1"/>
  <c r="H439" i="25" s="1"/>
  <c r="H440" i="25" s="1"/>
  <c r="H441" i="25" s="1"/>
  <c r="H442" i="25" s="1"/>
  <c r="H443" i="25" s="1"/>
  <c r="H444" i="25" s="1"/>
  <c r="H445" i="25" s="1"/>
  <c r="H446" i="25" s="1"/>
  <c r="H447" i="25" s="1"/>
  <c r="H448" i="25" s="1"/>
  <c r="H449" i="25" s="1"/>
  <c r="H450" i="25" s="1"/>
  <c r="H451" i="25" s="1"/>
  <c r="H452" i="25" s="1"/>
  <c r="H453" i="25" s="1"/>
  <c r="H454" i="25" s="1"/>
  <c r="H455" i="25" s="1"/>
  <c r="H456" i="25" s="1"/>
  <c r="H457" i="25" s="1"/>
  <c r="H458" i="25" s="1"/>
  <c r="H459" i="25" s="1"/>
  <c r="H460" i="25" s="1"/>
  <c r="H461" i="25" s="1"/>
  <c r="H462" i="25" s="1"/>
  <c r="H463" i="25" s="1"/>
  <c r="H420" i="25"/>
  <c r="H421" i="25" s="1"/>
  <c r="H422" i="25" s="1"/>
  <c r="F8" i="25"/>
  <c r="F9" i="25" l="1"/>
  <c r="F10" i="25" l="1"/>
  <c r="F11" i="25" l="1"/>
  <c r="F12" i="25" l="1"/>
  <c r="F13" i="25" l="1"/>
  <c r="F14" i="25" l="1"/>
  <c r="F15" i="25" l="1"/>
  <c r="F16" i="25" l="1"/>
  <c r="F17" i="25" l="1"/>
  <c r="F18" i="25" l="1"/>
  <c r="F19" i="25" l="1"/>
  <c r="F20" i="25" l="1"/>
  <c r="F21" i="25" l="1"/>
  <c r="F22" i="25" l="1"/>
  <c r="F23" i="25" l="1"/>
  <c r="F24" i="25" l="1"/>
  <c r="F25" i="25" l="1"/>
  <c r="F26" i="25" l="1"/>
  <c r="F27" i="25" l="1"/>
  <c r="F28" i="25" l="1"/>
  <c r="F29" i="25" l="1"/>
  <c r="F30" i="25" l="1"/>
  <c r="F31" i="25" l="1"/>
  <c r="F32" i="25" l="1"/>
  <c r="F33" i="25" l="1"/>
  <c r="F34" i="25" l="1"/>
  <c r="F35" i="25" l="1"/>
  <c r="F36" i="25" l="1"/>
  <c r="F37" i="25" l="1"/>
  <c r="F38" i="25" l="1"/>
  <c r="F39" i="25" l="1"/>
  <c r="F40" i="25" l="1"/>
  <c r="F41" i="25" l="1"/>
  <c r="F42" i="25" l="1"/>
  <c r="F43" i="25" l="1"/>
  <c r="F44" i="25" l="1"/>
  <c r="F45" i="25" l="1"/>
  <c r="F46" i="25" l="1"/>
  <c r="F47" i="25" l="1"/>
  <c r="F48" i="25" l="1"/>
  <c r="F49" i="25" l="1"/>
  <c r="F50" i="25" l="1"/>
  <c r="F51" i="25" l="1"/>
  <c r="F52" i="25" l="1"/>
  <c r="F53" i="25" l="1"/>
  <c r="F54" i="25" l="1"/>
  <c r="F55" i="25" l="1"/>
  <c r="F56" i="25" l="1"/>
  <c r="F57" i="25" l="1"/>
  <c r="F58" i="25" l="1"/>
  <c r="F59" i="25" l="1"/>
  <c r="F60" i="25" l="1"/>
  <c r="F61" i="25" l="1"/>
  <c r="F62" i="25" l="1"/>
  <c r="F63" i="25" l="1"/>
  <c r="F64" i="25" l="1"/>
  <c r="F65" i="25" l="1"/>
  <c r="F66" i="25" l="1"/>
  <c r="F67" i="25" l="1"/>
  <c r="F68" i="25" l="1"/>
  <c r="F69" i="25" l="1"/>
  <c r="F70" i="25" l="1"/>
  <c r="F71" i="25" l="1"/>
  <c r="F72" i="25" l="1"/>
  <c r="F73" i="25" l="1"/>
  <c r="F74" i="25" l="1"/>
  <c r="F75" i="25" l="1"/>
  <c r="F76" i="25" l="1"/>
  <c r="F77" i="25" l="1"/>
  <c r="F78" i="25" l="1"/>
  <c r="F79" i="25" l="1"/>
  <c r="F80" i="25" l="1"/>
  <c r="F81" i="25" l="1"/>
  <c r="F82" i="25" l="1"/>
  <c r="F83" i="25" l="1"/>
  <c r="F84" i="25" l="1"/>
  <c r="F85" i="25" l="1"/>
  <c r="F86" i="25" l="1"/>
  <c r="F87" i="25" l="1"/>
  <c r="F88" i="25" l="1"/>
  <c r="F89" i="25" l="1"/>
  <c r="F90" i="25" l="1"/>
  <c r="F91" i="25" l="1"/>
  <c r="F92" i="25" l="1"/>
  <c r="F93" i="25" l="1"/>
  <c r="F94" i="25" l="1"/>
  <c r="F95" i="25" l="1"/>
  <c r="F96" i="25" l="1"/>
  <c r="F97" i="25" l="1"/>
  <c r="F98" i="25" l="1"/>
  <c r="F99" i="25" l="1"/>
  <c r="F100" i="25" l="1"/>
  <c r="F101" i="25" l="1"/>
  <c r="F102" i="25" l="1"/>
  <c r="F103" i="25" l="1"/>
  <c r="F104" i="25" l="1"/>
  <c r="F105" i="25" l="1"/>
  <c r="F106" i="25" l="1"/>
  <c r="F107" i="25" l="1"/>
  <c r="F108" i="25" l="1"/>
  <c r="F109" i="25" l="1"/>
  <c r="F110" i="25" l="1"/>
  <c r="F111" i="25" l="1"/>
  <c r="F112" i="25" l="1"/>
  <c r="F113" i="25" l="1"/>
  <c r="F114" i="25" l="1"/>
  <c r="F115" i="25" l="1"/>
  <c r="F116" i="25" l="1"/>
  <c r="F117" i="25" l="1"/>
  <c r="F118" i="25" l="1"/>
  <c r="F119" i="25" l="1"/>
  <c r="F120" i="25" l="1"/>
  <c r="F121" i="25" l="1"/>
  <c r="F122" i="25" l="1"/>
  <c r="F123" i="25" l="1"/>
  <c r="F124" i="25" l="1"/>
  <c r="F125" i="25" l="1"/>
  <c r="F126" i="25" l="1"/>
  <c r="F127" i="25" l="1"/>
  <c r="F128" i="25" l="1"/>
  <c r="F129" i="25" l="1"/>
  <c r="F130" i="25" l="1"/>
  <c r="F132" i="25" l="1"/>
  <c r="F133" i="25" l="1"/>
  <c r="F134" i="25" l="1"/>
  <c r="F135" i="25" l="1"/>
  <c r="F136" i="25" l="1"/>
  <c r="F137" i="25" l="1"/>
  <c r="F138" i="25" l="1"/>
  <c r="F139" i="25" l="1"/>
  <c r="F140" i="25" l="1"/>
  <c r="F141" i="25" l="1"/>
  <c r="F142" i="25" l="1"/>
  <c r="F143" i="25" l="1"/>
  <c r="F144" i="25" l="1"/>
  <c r="F145" i="25" l="1"/>
  <c r="F146" i="25" l="1"/>
  <c r="F147" i="25" l="1"/>
  <c r="F148" i="25" l="1"/>
  <c r="F149" i="25" l="1"/>
  <c r="F150" i="25" l="1"/>
  <c r="F151" i="25" l="1"/>
  <c r="F152" i="25" l="1"/>
  <c r="F153" i="25" l="1"/>
  <c r="F154" i="25" l="1"/>
  <c r="F155" i="25" l="1"/>
  <c r="F156" i="25" l="1"/>
  <c r="F157" i="25" l="1"/>
  <c r="F158" i="25" l="1"/>
  <c r="F159" i="25" l="1"/>
  <c r="F160" i="25" l="1"/>
  <c r="F161" i="25" l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13" i="25" l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F227" i="25" s="1"/>
  <c r="F228" i="25" s="1"/>
  <c r="F229" i="25" s="1"/>
  <c r="F230" i="25" s="1"/>
  <c r="F231" i="25" s="1"/>
  <c r="F232" i="25" s="1"/>
  <c r="F233" i="25" s="1"/>
  <c r="F234" i="25" s="1"/>
  <c r="F235" i="25" s="1"/>
  <c r="F236" i="25" s="1"/>
  <c r="F237" i="25" s="1"/>
  <c r="F238" i="25" s="1"/>
  <c r="F239" i="25" s="1"/>
  <c r="F240" i="25" s="1"/>
  <c r="F241" i="25" s="1"/>
  <c r="F242" i="25" s="1"/>
  <c r="F243" i="25" s="1"/>
  <c r="F244" i="25" s="1"/>
  <c r="F245" i="25" s="1"/>
  <c r="F246" i="25" s="1"/>
  <c r="F247" i="25" s="1"/>
  <c r="F248" i="25" s="1"/>
  <c r="F249" i="25" s="1"/>
  <c r="F250" i="25" s="1"/>
  <c r="F251" i="25" s="1"/>
  <c r="F252" i="25" s="1"/>
  <c r="F253" i="25" s="1"/>
  <c r="F254" i="25" s="1"/>
  <c r="F255" i="25" s="1"/>
  <c r="F256" i="25" s="1"/>
  <c r="F257" i="25" s="1"/>
  <c r="F258" i="25" s="1"/>
  <c r="F259" i="25" s="1"/>
  <c r="F260" i="25" s="1"/>
  <c r="F261" i="25" s="1"/>
  <c r="F262" i="25" s="1"/>
  <c r="F263" i="25" s="1"/>
  <c r="F264" i="25" s="1"/>
  <c r="F265" i="25" s="1"/>
  <c r="F266" i="25" s="1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F284" i="25" s="1"/>
  <c r="F285" i="25" s="1"/>
  <c r="F286" i="25" s="1"/>
  <c r="F287" i="25" s="1"/>
  <c r="F288" i="25" s="1"/>
  <c r="F289" i="25" s="1"/>
  <c r="F290" i="25" s="1"/>
  <c r="F291" i="25" s="1"/>
  <c r="F292" i="25" s="1"/>
  <c r="F293" i="25" s="1"/>
  <c r="F294" i="25" s="1"/>
  <c r="F295" i="25" s="1"/>
  <c r="F296" i="25" s="1"/>
  <c r="F297" i="25" s="1"/>
  <c r="F298" i="25" s="1"/>
  <c r="F299" i="25" s="1"/>
  <c r="F300" i="25" s="1"/>
  <c r="F301" i="25" s="1"/>
  <c r="F302" i="25" s="1"/>
  <c r="F303" i="25" s="1"/>
  <c r="F304" i="25" s="1"/>
  <c r="F305" i="25" s="1"/>
  <c r="F306" i="25" s="1"/>
  <c r="F307" i="25" s="1"/>
  <c r="F308" i="25" s="1"/>
  <c r="F207" i="25"/>
  <c r="F208" i="25" s="1"/>
  <c r="F209" i="25" s="1"/>
  <c r="F210" i="25" s="1"/>
  <c r="F211" i="25" s="1"/>
  <c r="F212" i="25" s="1"/>
  <c r="F309" i="25" l="1"/>
  <c r="F310" i="25" s="1"/>
  <c r="F311" i="25" s="1"/>
  <c r="F312" i="25" s="1"/>
  <c r="F313" i="25" s="1"/>
  <c r="F314" i="25" s="1"/>
  <c r="F315" i="25" s="1"/>
  <c r="F316" i="25" s="1"/>
  <c r="F317" i="25" s="1"/>
  <c r="F318" i="25" s="1"/>
  <c r="F319" i="25" s="1"/>
  <c r="F320" i="25" s="1"/>
  <c r="F321" i="25" s="1"/>
  <c r="F322" i="25" s="1"/>
  <c r="F323" i="25" s="1"/>
  <c r="F324" i="25" s="1"/>
  <c r="F325" i="25" s="1"/>
  <c r="F326" i="25" s="1"/>
  <c r="F327" i="25" s="1"/>
  <c r="F328" i="25" s="1"/>
  <c r="F329" i="25" s="1"/>
  <c r="F333" i="25" s="1"/>
  <c r="F334" i="25" s="1"/>
  <c r="F335" i="25" s="1"/>
  <c r="F336" i="25" s="1"/>
  <c r="F337" i="25" s="1"/>
  <c r="F338" i="25" s="1"/>
  <c r="F339" i="25" s="1"/>
  <c r="F340" i="25" s="1"/>
  <c r="F341" i="25" s="1"/>
  <c r="F342" i="25" s="1"/>
  <c r="F343" i="25" s="1"/>
  <c r="F344" i="25" s="1"/>
  <c r="F345" i="25" s="1"/>
  <c r="F346" i="25" s="1"/>
  <c r="F347" i="25" s="1"/>
  <c r="F348" i="25" s="1"/>
  <c r="F349" i="25" s="1"/>
  <c r="F350" i="25" s="1"/>
  <c r="F351" i="25" s="1"/>
  <c r="F352" i="25" s="1"/>
  <c r="F353" i="25" s="1"/>
  <c r="F354" i="25" s="1"/>
  <c r="F355" i="25" s="1"/>
  <c r="F356" i="25" s="1"/>
  <c r="F357" i="25" s="1"/>
  <c r="F358" i="25" s="1"/>
  <c r="F359" i="25" s="1"/>
  <c r="F360" i="25" s="1"/>
  <c r="F361" i="25" s="1"/>
  <c r="F362" i="25" s="1"/>
  <c r="F363" i="25" s="1"/>
  <c r="F364" i="25" s="1"/>
  <c r="F365" i="25" s="1"/>
  <c r="F366" i="25" s="1"/>
  <c r="F367" i="25" s="1"/>
  <c r="F368" i="25" s="1"/>
  <c r="F369" i="25" s="1"/>
  <c r="F370" i="25" s="1"/>
  <c r="F371" i="25" s="1"/>
  <c r="F372" i="25" s="1"/>
  <c r="F373" i="25" s="1"/>
  <c r="F374" i="25" s="1"/>
  <c r="F375" i="25" s="1"/>
  <c r="F376" i="25" s="1"/>
  <c r="F377" i="25" s="1"/>
  <c r="F378" i="25" s="1"/>
  <c r="F379" i="25" s="1"/>
  <c r="F380" i="25" s="1"/>
  <c r="F381" i="25" s="1"/>
  <c r="F382" i="25" s="1"/>
  <c r="F383" i="25" s="1"/>
  <c r="F330" i="25"/>
  <c r="F331" i="25" s="1"/>
  <c r="F332" i="25" s="1"/>
</calcChain>
</file>

<file path=xl/sharedStrings.xml><?xml version="1.0" encoding="utf-8"?>
<sst xmlns="http://schemas.openxmlformats.org/spreadsheetml/2006/main" count="424" uniqueCount="243">
  <si>
    <t>Date</t>
  </si>
  <si>
    <t>% Recovery</t>
  </si>
  <si>
    <t>Moving Range</t>
  </si>
  <si>
    <t>Rbar</t>
  </si>
  <si>
    <t>UCL</t>
  </si>
  <si>
    <t>LCL</t>
  </si>
  <si>
    <t>Average</t>
  </si>
  <si>
    <t>%CV/RUN</t>
  </si>
  <si>
    <t>Average/run</t>
  </si>
  <si>
    <t>STDEV/run</t>
  </si>
  <si>
    <t>Analyst</t>
  </si>
  <si>
    <t>MA</t>
  </si>
  <si>
    <t>CW</t>
  </si>
  <si>
    <t>Comment</t>
  </si>
  <si>
    <t>pipette study</t>
  </si>
  <si>
    <t>filter study</t>
  </si>
  <si>
    <t>zero time TG adsorption</t>
  </si>
  <si>
    <t>1 wk ad.</t>
  </si>
  <si>
    <t>aaba out</t>
  </si>
  <si>
    <t>2 wk ad.</t>
  </si>
  <si>
    <t>3 wk ad.</t>
  </si>
  <si>
    <t>Overall mean</t>
  </si>
  <si>
    <t>Overall SD</t>
  </si>
  <si>
    <t>CV</t>
  </si>
  <si>
    <t>min</t>
  </si>
  <si>
    <t>max</t>
  </si>
  <si>
    <t>4 wk ad.</t>
  </si>
  <si>
    <t>zero adsorp #3</t>
  </si>
  <si>
    <t>12/7/2015</t>
  </si>
  <si>
    <t>2wk adsorp #3</t>
  </si>
  <si>
    <t>2 wk adsorp #3</t>
  </si>
  <si>
    <t>11/19/2015</t>
  </si>
  <si>
    <t>PJ Nadav H/L repeat</t>
  </si>
  <si>
    <t>IgF1 (JC)</t>
  </si>
  <si>
    <t>IgF1 #2 (JC)</t>
  </si>
  <si>
    <t>12/8/2015</t>
  </si>
  <si>
    <t>adsorp #3 4wk</t>
  </si>
  <si>
    <t>11/20/15</t>
  </si>
  <si>
    <t>AABA out</t>
  </si>
  <si>
    <t>1st TG sample - RR</t>
  </si>
  <si>
    <t>95 -105</t>
  </si>
  <si>
    <t>Range (%):</t>
  </si>
  <si>
    <t>IgF1 pre validation</t>
  </si>
  <si>
    <t>IGF1 validation run 1</t>
  </si>
  <si>
    <t>IGF1 val . Run 2</t>
  </si>
  <si>
    <t>bsa old batch</t>
  </si>
  <si>
    <t>IGF1 round rock</t>
  </si>
  <si>
    <t>Insulin linearity - JC</t>
  </si>
  <si>
    <t>new AA std 6-5-2017</t>
  </si>
  <si>
    <t>Tg-light -10334</t>
  </si>
  <si>
    <t>Tg-Heavy - 10335</t>
  </si>
  <si>
    <t>Human insulin - PBS / hepes</t>
  </si>
  <si>
    <t>bsa check</t>
  </si>
  <si>
    <t>Judy C insulin check</t>
  </si>
  <si>
    <t>Tg - light repeat for JC</t>
  </si>
  <si>
    <t>CW test run</t>
  </si>
  <si>
    <t>10/12//2017</t>
  </si>
  <si>
    <t>human insulin - linearity</t>
  </si>
  <si>
    <t>bovine insulin - linearity</t>
  </si>
  <si>
    <t>Run 1</t>
  </si>
  <si>
    <t>Run 2</t>
  </si>
  <si>
    <t>New BSA control / New std</t>
  </si>
  <si>
    <t>Run 3</t>
  </si>
  <si>
    <t>2018-11058</t>
  </si>
  <si>
    <t>2018-11080</t>
  </si>
  <si>
    <t>9/1/2019</t>
  </si>
  <si>
    <t>2018-11098</t>
  </si>
  <si>
    <t>2018-11144</t>
  </si>
  <si>
    <t>2018-11154</t>
  </si>
  <si>
    <t>2018-11155</t>
  </si>
  <si>
    <t>2018-11099</t>
  </si>
  <si>
    <t>2018-11280</t>
  </si>
  <si>
    <t>linearity and precision.  Validation</t>
  </si>
  <si>
    <t>precision day 1  validation</t>
  </si>
  <si>
    <t>precision day 2 validaiton - CC</t>
  </si>
  <si>
    <t>precision day 3 validation - CC</t>
  </si>
  <si>
    <t>CC</t>
  </si>
  <si>
    <t>Assayed for information only</t>
  </si>
  <si>
    <t>Submission</t>
  </si>
  <si>
    <t>2019-11455</t>
  </si>
  <si>
    <t>P14R</t>
  </si>
  <si>
    <t>2019-11441</t>
  </si>
  <si>
    <t>2019-11440</t>
  </si>
  <si>
    <t>Human Insulin</t>
  </si>
  <si>
    <t>IGF-1</t>
  </si>
  <si>
    <t>2019-11453</t>
  </si>
  <si>
    <t>IL6</t>
  </si>
  <si>
    <t>2019-11496</t>
  </si>
  <si>
    <t>C-Peptide C-161</t>
  </si>
  <si>
    <t>2019-11484</t>
  </si>
  <si>
    <t>Thyroglobulin T-113 FN08181603</t>
  </si>
  <si>
    <t>2019-11497</t>
  </si>
  <si>
    <t>Infliximab I-042</t>
  </si>
  <si>
    <t>2019-11498</t>
  </si>
  <si>
    <t>Adalimumab A-166</t>
  </si>
  <si>
    <t>2019-11562</t>
  </si>
  <si>
    <t>P14R, MASS SPEC STANDARD - AAA</t>
  </si>
  <si>
    <t>2019-11540</t>
  </si>
  <si>
    <t>IL6 Pharma-Grade ELISA Reagents_Big Batch reagent</t>
  </si>
  <si>
    <t>2019-11545</t>
  </si>
  <si>
    <t>2019-11567</t>
  </si>
  <si>
    <t>Adalimumab Preform A-166</t>
  </si>
  <si>
    <t>2019-11568</t>
  </si>
  <si>
    <t>Infliximab Preform I-042</t>
  </si>
  <si>
    <t>2019-11546</t>
  </si>
  <si>
    <t>Human Insulin I-034</t>
  </si>
  <si>
    <t>2019-11621</t>
  </si>
  <si>
    <t>2019-11626</t>
  </si>
  <si>
    <t>MCP1(CCL2) Pharma Grade ELISA Reagents</t>
  </si>
  <si>
    <t>2019-11666</t>
  </si>
  <si>
    <t>IL-6 4th lot of antibodies</t>
  </si>
  <si>
    <t>2020-11673</t>
  </si>
  <si>
    <t>Thyroglobulin Customer Investigation</t>
  </si>
  <si>
    <t>2020-11682</t>
  </si>
  <si>
    <t>I-035-0.5ML Bovine Insulin</t>
  </si>
  <si>
    <t>2020-11688</t>
  </si>
  <si>
    <t>P2613 - AAA</t>
  </si>
  <si>
    <t>2020-11707</t>
  </si>
  <si>
    <t>PRM-622STK</t>
  </si>
  <si>
    <t>2020-11729</t>
  </si>
  <si>
    <t>Human Insulin I-034-0.1ML</t>
  </si>
  <si>
    <t>2020-11738</t>
  </si>
  <si>
    <t>I-034 Human Insulin 2 Week Samples</t>
  </si>
  <si>
    <t>2020-11751</t>
  </si>
  <si>
    <t>I-034 Human Insulin 4 Week Samples</t>
  </si>
  <si>
    <t>2020-11758</t>
  </si>
  <si>
    <t>Infliximab I-042-025ML</t>
  </si>
  <si>
    <t>2020-11760</t>
  </si>
  <si>
    <t>IL-8 antibodies and standard</t>
  </si>
  <si>
    <t>2020-11762</t>
  </si>
  <si>
    <t>I-042 Infliximab 1 week samples</t>
  </si>
  <si>
    <t>2020-11765</t>
  </si>
  <si>
    <t>Adalimumab, A-166</t>
  </si>
  <si>
    <t>2020-11769</t>
  </si>
  <si>
    <t>A-166 Adalimumab 1 week</t>
  </si>
  <si>
    <t>2020-11775</t>
  </si>
  <si>
    <t>Infliximab I-042 2 and 4 Week Samples plus Freeze/Thaw</t>
  </si>
  <si>
    <t>2020-11683</t>
  </si>
  <si>
    <t>Protein content by AAA for milk proteins</t>
  </si>
  <si>
    <t>2020-11750</t>
  </si>
  <si>
    <t>C-161 C-Peptide 1-year retest</t>
  </si>
  <si>
    <t>2020-11774</t>
  </si>
  <si>
    <t>I-034 Human Insulin</t>
  </si>
  <si>
    <t>2020-11785</t>
  </si>
  <si>
    <t>Adalimumab, A-166, 2 and 4 week samples</t>
  </si>
  <si>
    <t>2020-11791</t>
  </si>
  <si>
    <t>Infliximab I-042 8 weeks</t>
  </si>
  <si>
    <t>2020-11787</t>
  </si>
  <si>
    <t>I-033-1ML FN06231702 IGF-1 100 ug/mL</t>
  </si>
  <si>
    <t>2020-11794</t>
  </si>
  <si>
    <t>Adalimumab A-166_025ML FN04212001 8wks</t>
  </si>
  <si>
    <t>2020-11800</t>
  </si>
  <si>
    <t>C-Peptide PRM-769STK Lot number FN07272009</t>
  </si>
  <si>
    <t>2020-11804</t>
  </si>
  <si>
    <t>Thyroglobulin Stock Solution PRM-606STK CCR-10310</t>
  </si>
  <si>
    <t>2020-11807</t>
  </si>
  <si>
    <t>P2613 Lot#SLCG5840</t>
  </si>
  <si>
    <t>2020-11805</t>
  </si>
  <si>
    <t>Infliximab I-042_025ML FN04022002 3 Month Real Time Stability</t>
  </si>
  <si>
    <t>2020-11817</t>
  </si>
  <si>
    <t>C-Peptide C-161-01ML FN07092003</t>
  </si>
  <si>
    <t>2020-11823</t>
  </si>
  <si>
    <t>C-161-01ML FN07092003 1 week</t>
  </si>
  <si>
    <t>2020-11826</t>
  </si>
  <si>
    <t>Thyroglobulin T-113-1ML FN04212004</t>
  </si>
  <si>
    <t>2020-11828</t>
  </si>
  <si>
    <t>C-Peptide C-161 FN07092003 2 weeks</t>
  </si>
  <si>
    <t>2020-11816</t>
  </si>
  <si>
    <t>Adalimumab A-166_025ML 3-month stability</t>
  </si>
  <si>
    <t>2020-11829</t>
  </si>
  <si>
    <t>Human Insulin 1-034-01ML FN02242009 - 6 months</t>
  </si>
  <si>
    <t>2020-11869</t>
  </si>
  <si>
    <t>Adalimumab A-166-0.25ML FN04212001 6 month stability</t>
  </si>
  <si>
    <t>2020-11870</t>
  </si>
  <si>
    <t>Infliximab I-042-0.25ML FN04022002 6-month stability</t>
  </si>
  <si>
    <t>2020-11880</t>
  </si>
  <si>
    <t>PRM-624STK</t>
  </si>
  <si>
    <t>2020-11887</t>
  </si>
  <si>
    <t>Human Insulin I-034-01ML FN02242009</t>
  </si>
  <si>
    <t>2020-11891</t>
  </si>
  <si>
    <t>P2613 SLCG5840</t>
  </si>
  <si>
    <t>2020-11896</t>
  </si>
  <si>
    <t>I-033-1ML</t>
  </si>
  <si>
    <t>2021-11903</t>
  </si>
  <si>
    <t>Bovine Insulin I-035-0.5ML FN03051803 3 year retest</t>
  </si>
  <si>
    <t>2021-11930</t>
  </si>
  <si>
    <t>Infliximab I-042-025ML FN04022002</t>
  </si>
  <si>
    <t>2021-11931</t>
  </si>
  <si>
    <t>Adalimumab A-166-025ML FN04212001</t>
  </si>
  <si>
    <t>2021-11988</t>
  </si>
  <si>
    <t>P2613 SLCJ6931 MASS SPEC STANDARD</t>
  </si>
  <si>
    <t>2021-11991</t>
  </si>
  <si>
    <t>Peptide AAA</t>
  </si>
  <si>
    <t>2021-12011</t>
  </si>
  <si>
    <t>P2613-BULK SLCJ6931 P14R, Mass Spec Standard -AAA</t>
  </si>
  <si>
    <t>2021-12019</t>
  </si>
  <si>
    <t>Human TNFa recombinant standard and antibodies</t>
  </si>
  <si>
    <t>*</t>
  </si>
  <si>
    <t>Two submissions ran together</t>
  </si>
  <si>
    <t>validation</t>
  </si>
  <si>
    <t>New Instrument</t>
  </si>
  <si>
    <t>2017-09840</t>
  </si>
  <si>
    <t xml:space="preserve">2017-09901 </t>
  </si>
  <si>
    <t>2017-09945</t>
  </si>
  <si>
    <t>2017-10454</t>
  </si>
  <si>
    <t>2017-10446</t>
  </si>
  <si>
    <t>2017-10447</t>
  </si>
  <si>
    <t>2017-10519</t>
  </si>
  <si>
    <t>2018-10666</t>
  </si>
  <si>
    <t>2018-10734</t>
  </si>
  <si>
    <t>2018-10840</t>
  </si>
  <si>
    <t>2018-10839</t>
  </si>
  <si>
    <t>2018-10853</t>
  </si>
  <si>
    <t>2018-10897</t>
  </si>
  <si>
    <t>2018-10895</t>
  </si>
  <si>
    <t>2018-10942</t>
  </si>
  <si>
    <t>2018-10961</t>
  </si>
  <si>
    <t>2018-10944</t>
  </si>
  <si>
    <t>2018-11018</t>
  </si>
  <si>
    <t>2018-10984</t>
  </si>
  <si>
    <t>2018-10998</t>
  </si>
  <si>
    <t>2018-11157</t>
  </si>
  <si>
    <t>11297</t>
  </si>
  <si>
    <t>107.5</t>
  </si>
  <si>
    <t>2019-11425</t>
  </si>
  <si>
    <t>SCH</t>
  </si>
  <si>
    <t>2021-12090</t>
  </si>
  <si>
    <t>2021-12090 (Additional)</t>
  </si>
  <si>
    <t>2021-12106</t>
  </si>
  <si>
    <t>2021-12106 (re-runs)</t>
  </si>
  <si>
    <t>Both Failed - New Standard made on 9/24/21</t>
  </si>
  <si>
    <t>2021-12118</t>
  </si>
  <si>
    <t>New BSA stock made on 8/18/21</t>
  </si>
  <si>
    <t xml:space="preserve">SCH </t>
  </si>
  <si>
    <t>2021-12102 (L-045, L-046)</t>
  </si>
  <si>
    <t>2021-12102 (L-047)</t>
  </si>
  <si>
    <t>2021-12118 (PRM-992)</t>
  </si>
  <si>
    <t>2022-12247</t>
  </si>
  <si>
    <t>Milk Protein Investigation</t>
  </si>
  <si>
    <t>BSA Investigation</t>
  </si>
  <si>
    <t>"Old" BSA lot 1891-031</t>
  </si>
  <si>
    <t>"New" BSA lot 1891-060</t>
  </si>
  <si>
    <t>Date_2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</si>
</sst>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0.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9" fillId="8" borderId="8" applyNumberFormat="0" applyFont="0" applyAlignment="0" applyProtection="0"/>
  </cellStyleXfs>
  <cellXfs count="129">
    <xf numFmtId="0" fontId="0" fillId="0" borderId="0" xfId="0"/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/>
    </xf>
    <xf numFmtId="0" fontId="22" fillId="33" borderId="10" xfId="42" quotePrefix="1" applyFont="1" applyFill="1" applyBorder="1" applyAlignment="1">
      <alignment horizontal="center" vertical="center"/>
    </xf>
    <xf numFmtId="164" fontId="22" fillId="33" borderId="10" xfId="42" applyNumberFormat="1" applyFont="1" applyFill="1" applyBorder="1" applyAlignment="1">
      <alignment horizontal="center" vertical="center"/>
    </xf>
    <xf numFmtId="165" fontId="21" fillId="33" borderId="10" xfId="0" applyNumberFormat="1" applyFont="1" applyFill="1" applyBorder="1" applyAlignment="1">
      <alignment horizontal="center" vertical="center"/>
    </xf>
    <xf numFmtId="14" fontId="23" fillId="0" borderId="20" xfId="0" applyNumberFormat="1" applyFont="1" applyBorder="1" applyAlignment="1">
      <alignment horizontal="center" vertical="center"/>
    </xf>
    <xf numFmtId="14" fontId="23" fillId="0" borderId="14" xfId="0" applyNumberFormat="1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14" fontId="23" fillId="0" borderId="13" xfId="0" applyNumberFormat="1" applyFont="1" applyBorder="1" applyAlignment="1">
      <alignment horizontal="center" vertical="center"/>
    </xf>
    <xf numFmtId="14" fontId="23" fillId="0" borderId="20" xfId="0" applyNumberFormat="1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165" fontId="24" fillId="33" borderId="10" xfId="0" applyNumberFormat="1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6" fillId="33" borderId="10" xfId="42" applyFont="1" applyFill="1" applyBorder="1" applyAlignment="1">
      <alignment horizontal="center" vertical="center"/>
    </xf>
    <xf numFmtId="164" fontId="26" fillId="0" borderId="10" xfId="42" quotePrefix="1" applyNumberFormat="1" applyFont="1" applyFill="1" applyBorder="1" applyAlignment="1">
      <alignment horizontal="center" vertical="center"/>
    </xf>
    <xf numFmtId="9" fontId="24" fillId="33" borderId="10" xfId="1" applyFont="1" applyFill="1" applyBorder="1" applyAlignment="1">
      <alignment horizontal="center" vertical="center"/>
    </xf>
    <xf numFmtId="166" fontId="24" fillId="33" borderId="10" xfId="1" applyNumberFormat="1" applyFont="1" applyFill="1" applyBorder="1" applyAlignment="1">
      <alignment horizontal="center" vertical="center"/>
    </xf>
    <xf numFmtId="4" fontId="24" fillId="33" borderId="10" xfId="0" applyNumberFormat="1" applyFont="1" applyFill="1" applyBorder="1" applyAlignment="1">
      <alignment horizontal="center" vertical="center"/>
    </xf>
    <xf numFmtId="0" fontId="27" fillId="2" borderId="10" xfId="7" applyFont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32" fillId="0" borderId="10" xfId="9" applyFont="1" applyFill="1" applyBorder="1" applyAlignment="1">
      <alignment horizontal="center" vertical="center"/>
    </xf>
    <xf numFmtId="14" fontId="26" fillId="33" borderId="10" xfId="42" applyNumberFormat="1" applyFont="1" applyFill="1" applyBorder="1" applyAlignment="1">
      <alignment horizontal="center" vertical="center"/>
    </xf>
    <xf numFmtId="1" fontId="24" fillId="33" borderId="10" xfId="0" applyNumberFormat="1" applyFont="1" applyFill="1" applyBorder="1" applyAlignment="1">
      <alignment horizontal="center" vertical="center"/>
    </xf>
    <xf numFmtId="14" fontId="24" fillId="33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16" fontId="24" fillId="33" borderId="10" xfId="0" quotePrefix="1" applyNumberFormat="1" applyFont="1" applyFill="1" applyBorder="1" applyAlignment="1">
      <alignment horizontal="center" vertical="center"/>
    </xf>
    <xf numFmtId="0" fontId="24" fillId="33" borderId="10" xfId="0" quotePrefix="1" applyFont="1" applyFill="1" applyBorder="1" applyAlignment="1">
      <alignment horizontal="center" vertical="center"/>
    </xf>
    <xf numFmtId="14" fontId="24" fillId="0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Fill="1" applyBorder="1" applyAlignment="1">
      <alignment horizontal="center" vertical="center"/>
    </xf>
    <xf numFmtId="166" fontId="24" fillId="0" borderId="10" xfId="1" applyNumberFormat="1" applyFont="1" applyFill="1" applyBorder="1" applyAlignment="1">
      <alignment horizontal="center" vertical="center"/>
    </xf>
    <xf numFmtId="0" fontId="24" fillId="0" borderId="10" xfId="0" quotePrefix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14" fontId="24" fillId="33" borderId="10" xfId="0" quotePrefix="1" applyNumberFormat="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1" fontId="26" fillId="0" borderId="10" xfId="42" quotePrefix="1" applyNumberFormat="1" applyFont="1" applyFill="1" applyBorder="1" applyAlignment="1">
      <alignment horizontal="center" vertical="center"/>
    </xf>
    <xf numFmtId="3" fontId="26" fillId="0" borderId="10" xfId="42" quotePrefix="1" applyNumberFormat="1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165" fontId="26" fillId="0" borderId="10" xfId="0" applyNumberFormat="1" applyFont="1" applyFill="1" applyBorder="1" applyAlignment="1">
      <alignment horizontal="center" vertical="center"/>
    </xf>
    <xf numFmtId="166" fontId="26" fillId="0" borderId="10" xfId="1" applyNumberFormat="1" applyFont="1" applyFill="1" applyBorder="1" applyAlignment="1">
      <alignment horizontal="center" vertical="center"/>
    </xf>
    <xf numFmtId="0" fontId="26" fillId="0" borderId="10" xfId="8" applyFont="1" applyFill="1" applyBorder="1" applyAlignment="1">
      <alignment horizontal="center" vertical="center"/>
    </xf>
    <xf numFmtId="0" fontId="34" fillId="33" borderId="10" xfId="8" applyFont="1" applyFill="1" applyBorder="1" applyAlignment="1">
      <alignment horizontal="center" vertical="center"/>
    </xf>
    <xf numFmtId="0" fontId="35" fillId="0" borderId="10" xfId="7" applyFon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14" fontId="24" fillId="0" borderId="20" xfId="0" applyNumberFormat="1" applyFont="1" applyFill="1" applyBorder="1" applyAlignment="1">
      <alignment horizontal="center" vertical="center"/>
    </xf>
    <xf numFmtId="165" fontId="24" fillId="0" borderId="20" xfId="0" applyNumberFormat="1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165" fontId="24" fillId="33" borderId="14" xfId="0" applyNumberFormat="1" applyFont="1" applyFill="1" applyBorder="1" applyAlignment="1">
      <alignment horizontal="center" vertical="center"/>
    </xf>
    <xf numFmtId="166" fontId="24" fillId="33" borderId="14" xfId="1" applyNumberFormat="1" applyFont="1" applyFill="1" applyBorder="1" applyAlignment="1">
      <alignment horizontal="center" vertical="center"/>
    </xf>
    <xf numFmtId="0" fontId="24" fillId="33" borderId="20" xfId="0" applyFont="1" applyFill="1" applyBorder="1" applyAlignment="1">
      <alignment horizontal="center" vertical="center"/>
    </xf>
    <xf numFmtId="14" fontId="24" fillId="33" borderId="20" xfId="0" applyNumberFormat="1" applyFont="1" applyFill="1" applyBorder="1" applyAlignment="1">
      <alignment horizontal="center" vertical="center"/>
    </xf>
    <xf numFmtId="165" fontId="24" fillId="33" borderId="20" xfId="0" applyNumberFormat="1" applyFont="1" applyFill="1" applyBorder="1" applyAlignment="1">
      <alignment horizontal="center" vertical="center"/>
    </xf>
    <xf numFmtId="166" fontId="24" fillId="33" borderId="20" xfId="1" applyNumberFormat="1" applyFont="1" applyFill="1" applyBorder="1" applyAlignment="1">
      <alignment horizontal="center" vertical="center"/>
    </xf>
    <xf numFmtId="0" fontId="27" fillId="0" borderId="10" xfId="7" applyFont="1" applyFill="1" applyBorder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165" fontId="24" fillId="33" borderId="21" xfId="0" applyNumberFormat="1" applyFont="1" applyFill="1" applyBorder="1" applyAlignment="1">
      <alignment horizontal="center" vertical="center"/>
    </xf>
    <xf numFmtId="166" fontId="24" fillId="33" borderId="21" xfId="1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165" fontId="24" fillId="33" borderId="13" xfId="0" applyNumberFormat="1" applyFont="1" applyFill="1" applyBorder="1" applyAlignment="1">
      <alignment horizontal="center" vertical="center"/>
    </xf>
    <xf numFmtId="166" fontId="24" fillId="33" borderId="13" xfId="1" applyNumberFormat="1" applyFont="1" applyFill="1" applyBorder="1" applyAlignment="1">
      <alignment horizontal="center" vertical="center"/>
    </xf>
    <xf numFmtId="166" fontId="24" fillId="0" borderId="20" xfId="1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165" fontId="24" fillId="0" borderId="14" xfId="0" applyNumberFormat="1" applyFont="1" applyFill="1" applyBorder="1" applyAlignment="1">
      <alignment horizontal="center" vertical="center"/>
    </xf>
    <xf numFmtId="166" fontId="24" fillId="0" borderId="14" xfId="1" applyNumberFormat="1" applyFont="1" applyFill="1" applyBorder="1" applyAlignment="1">
      <alignment horizontal="center" vertical="center"/>
    </xf>
    <xf numFmtId="165" fontId="24" fillId="35" borderId="20" xfId="1" applyNumberFormat="1" applyFont="1" applyFill="1" applyBorder="1" applyAlignment="1">
      <alignment horizontal="center" vertical="center"/>
    </xf>
    <xf numFmtId="0" fontId="22" fillId="35" borderId="10" xfId="42" quotePrefix="1" applyFont="1" applyFill="1" applyBorder="1" applyAlignment="1">
      <alignment horizontal="center" vertical="center"/>
    </xf>
    <xf numFmtId="14" fontId="26" fillId="35" borderId="10" xfId="42" applyNumberFormat="1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165" fontId="21" fillId="35" borderId="10" xfId="0" applyNumberFormat="1" applyFont="1" applyFill="1" applyBorder="1" applyAlignment="1">
      <alignment horizontal="center" vertical="center"/>
    </xf>
    <xf numFmtId="165" fontId="24" fillId="35" borderId="10" xfId="0" applyNumberFormat="1" applyFont="1" applyFill="1" applyBorder="1" applyAlignment="1">
      <alignment horizontal="center" vertical="center"/>
    </xf>
    <xf numFmtId="165" fontId="24" fillId="35" borderId="10" xfId="1" applyNumberFormat="1" applyFont="1" applyFill="1" applyBorder="1" applyAlignment="1">
      <alignment horizontal="center" vertical="center"/>
    </xf>
    <xf numFmtId="165" fontId="26" fillId="35" borderId="10" xfId="8" applyNumberFormat="1" applyFont="1" applyFill="1" applyBorder="1" applyAlignment="1">
      <alignment horizontal="center" vertical="center"/>
    </xf>
    <xf numFmtId="165" fontId="26" fillId="35" borderId="10" xfId="0" applyNumberFormat="1" applyFont="1" applyFill="1" applyBorder="1" applyAlignment="1">
      <alignment horizontal="center" vertical="center"/>
    </xf>
    <xf numFmtId="165" fontId="26" fillId="35" borderId="10" xfId="1" applyNumberFormat="1" applyFont="1" applyFill="1" applyBorder="1" applyAlignment="1">
      <alignment horizontal="center" vertical="center"/>
    </xf>
    <xf numFmtId="165" fontId="24" fillId="35" borderId="20" xfId="0" applyNumberFormat="1" applyFont="1" applyFill="1" applyBorder="1" applyAlignment="1">
      <alignment horizontal="center" vertical="center"/>
    </xf>
    <xf numFmtId="165" fontId="24" fillId="35" borderId="14" xfId="1" applyNumberFormat="1" applyFont="1" applyFill="1" applyBorder="1" applyAlignment="1">
      <alignment horizontal="center" vertical="center"/>
    </xf>
    <xf numFmtId="165" fontId="24" fillId="35" borderId="14" xfId="0" applyNumberFormat="1" applyFont="1" applyFill="1" applyBorder="1" applyAlignment="1">
      <alignment horizontal="center" vertical="center"/>
    </xf>
    <xf numFmtId="165" fontId="24" fillId="35" borderId="21" xfId="1" applyNumberFormat="1" applyFont="1" applyFill="1" applyBorder="1" applyAlignment="1">
      <alignment horizontal="center" vertical="center"/>
    </xf>
    <xf numFmtId="165" fontId="24" fillId="35" borderId="13" xfId="1" applyNumberFormat="1" applyFont="1" applyFill="1" applyBorder="1" applyAlignment="1">
      <alignment horizontal="center" vertical="center"/>
    </xf>
    <xf numFmtId="9" fontId="24" fillId="35" borderId="10" xfId="1" applyFont="1" applyFill="1" applyBorder="1" applyAlignment="1">
      <alignment horizontal="center" vertical="center"/>
    </xf>
    <xf numFmtId="165" fontId="24" fillId="35" borderId="21" xfId="0" applyNumberFormat="1" applyFont="1" applyFill="1" applyBorder="1" applyAlignment="1">
      <alignment horizontal="center" vertical="center"/>
    </xf>
    <xf numFmtId="165" fontId="24" fillId="35" borderId="13" xfId="0" applyNumberFormat="1" applyFont="1" applyFill="1" applyBorder="1" applyAlignment="1">
      <alignment horizontal="center" vertical="center"/>
    </xf>
    <xf numFmtId="0" fontId="22" fillId="36" borderId="10" xfId="42" applyFont="1" applyFill="1" applyBorder="1" applyAlignment="1">
      <alignment horizontal="center" vertical="center"/>
    </xf>
    <xf numFmtId="0" fontId="26" fillId="36" borderId="10" xfId="42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6" fillId="36" borderId="10" xfId="8" applyFont="1" applyFill="1" applyBorder="1" applyAlignment="1">
      <alignment horizontal="center" vertical="center"/>
    </xf>
    <xf numFmtId="165" fontId="26" fillId="36" borderId="10" xfId="8" applyNumberFormat="1" applyFont="1" applyFill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165" fontId="26" fillId="36" borderId="10" xfId="0" applyNumberFormat="1" applyFont="1" applyFill="1" applyBorder="1" applyAlignment="1">
      <alignment horizontal="center" vertical="center"/>
    </xf>
    <xf numFmtId="1" fontId="26" fillId="36" borderId="10" xfId="0" applyNumberFormat="1" applyFont="1" applyFill="1" applyBorder="1" applyAlignment="1">
      <alignment horizontal="center" vertical="center"/>
    </xf>
    <xf numFmtId="0" fontId="26" fillId="36" borderId="10" xfId="8" quotePrefix="1" applyFont="1" applyFill="1" applyBorder="1" applyAlignment="1">
      <alignment horizontal="center" vertical="center"/>
    </xf>
    <xf numFmtId="165" fontId="24" fillId="36" borderId="10" xfId="0" applyNumberFormat="1" applyFont="1" applyFill="1" applyBorder="1" applyAlignment="1">
      <alignment horizontal="center" vertical="center"/>
    </xf>
    <xf numFmtId="0" fontId="24" fillId="36" borderId="0" xfId="43" applyFont="1" applyFill="1" applyAlignment="1">
      <alignment horizontal="center" vertical="center"/>
    </xf>
    <xf numFmtId="0" fontId="26" fillId="36" borderId="0" xfId="8" applyFont="1" applyFill="1" applyAlignment="1">
      <alignment horizontal="center" vertical="center"/>
    </xf>
    <xf numFmtId="165" fontId="24" fillId="36" borderId="0" xfId="43" applyNumberFormat="1" applyFont="1" applyFill="1" applyAlignment="1">
      <alignment horizontal="center" vertical="center"/>
    </xf>
    <xf numFmtId="0" fontId="24" fillId="36" borderId="20" xfId="0" applyFont="1" applyFill="1" applyBorder="1" applyAlignment="1">
      <alignment horizontal="center" vertical="center"/>
    </xf>
    <xf numFmtId="0" fontId="24" fillId="36" borderId="14" xfId="0" applyFont="1" applyFill="1" applyBorder="1" applyAlignment="1">
      <alignment horizontal="center" vertical="center"/>
    </xf>
    <xf numFmtId="165" fontId="24" fillId="36" borderId="14" xfId="0" applyNumberFormat="1" applyFont="1" applyFill="1" applyBorder="1" applyAlignment="1">
      <alignment horizontal="center" vertical="center"/>
    </xf>
    <xf numFmtId="0" fontId="24" fillId="36" borderId="21" xfId="0" applyFont="1" applyFill="1" applyBorder="1" applyAlignment="1">
      <alignment horizontal="center" vertical="center"/>
    </xf>
    <xf numFmtId="0" fontId="24" fillId="36" borderId="13" xfId="0" applyFont="1" applyFill="1" applyBorder="1" applyAlignment="1">
      <alignment horizontal="center" vertical="center"/>
    </xf>
    <xf numFmtId="165" fontId="24" fillId="36" borderId="13" xfId="0" applyNumberFormat="1" applyFont="1" applyFill="1" applyBorder="1" applyAlignment="1">
      <alignment horizontal="center" vertical="center"/>
    </xf>
    <xf numFmtId="165" fontId="24" fillId="36" borderId="21" xfId="0" applyNumberFormat="1" applyFont="1" applyFill="1" applyBorder="1" applyAlignment="1">
      <alignment horizontal="center" vertical="center"/>
    </xf>
    <xf numFmtId="2" fontId="24" fillId="36" borderId="13" xfId="0" applyNumberFormat="1" applyFont="1" applyFill="1" applyBorder="1" applyAlignment="1">
      <alignment horizontal="center" vertical="center"/>
    </xf>
    <xf numFmtId="2" fontId="24" fillId="36" borderId="10" xfId="0" applyNumberFormat="1" applyFont="1" applyFill="1" applyBorder="1" applyAlignment="1">
      <alignment horizontal="center" vertical="center"/>
    </xf>
    <xf numFmtId="165" fontId="24" fillId="36" borderId="20" xfId="0" applyNumberFormat="1" applyFont="1" applyFill="1" applyBorder="1" applyAlignment="1">
      <alignment horizontal="center" vertical="center"/>
    </xf>
    <xf numFmtId="166" fontId="24" fillId="0" borderId="15" xfId="1" applyNumberFormat="1" applyFont="1" applyFill="1" applyBorder="1" applyAlignment="1">
      <alignment horizontal="center" vertical="center"/>
    </xf>
    <xf numFmtId="166" fontId="24" fillId="0" borderId="16" xfId="1" applyNumberFormat="1" applyFont="1" applyFill="1" applyBorder="1" applyAlignment="1">
      <alignment horizontal="center" vertical="center"/>
    </xf>
    <xf numFmtId="166" fontId="24" fillId="0" borderId="22" xfId="1" applyNumberFormat="1" applyFont="1" applyFill="1" applyBorder="1" applyAlignment="1">
      <alignment horizontal="center" vertical="center"/>
    </xf>
    <xf numFmtId="166" fontId="24" fillId="0" borderId="17" xfId="1" applyNumberFormat="1" applyFont="1" applyFill="1" applyBorder="1" applyAlignment="1">
      <alignment horizontal="center" vertical="center"/>
    </xf>
    <xf numFmtId="166" fontId="24" fillId="0" borderId="0" xfId="1" applyNumberFormat="1" applyFont="1" applyFill="1" applyBorder="1" applyAlignment="1">
      <alignment horizontal="center" vertical="center"/>
    </xf>
    <xf numFmtId="166" fontId="24" fillId="0" borderId="23" xfId="1" applyNumberFormat="1" applyFont="1" applyFill="1" applyBorder="1" applyAlignment="1">
      <alignment horizontal="center" vertical="center"/>
    </xf>
    <xf numFmtId="166" fontId="24" fillId="0" borderId="18" xfId="1" applyNumberFormat="1" applyFont="1" applyFill="1" applyBorder="1" applyAlignment="1">
      <alignment horizontal="center" vertical="center"/>
    </xf>
    <xf numFmtId="166" fontId="24" fillId="0" borderId="19" xfId="1" applyNumberFormat="1" applyFont="1" applyFill="1" applyBorder="1" applyAlignment="1">
      <alignment horizontal="center" vertical="center"/>
    </xf>
    <xf numFmtId="166" fontId="24" fillId="0" borderId="24" xfId="1" applyNumberFormat="1" applyFont="1" applyFill="1" applyBorder="1" applyAlignment="1">
      <alignment horizontal="center" vertical="center"/>
    </xf>
    <xf numFmtId="0" fontId="25" fillId="34" borderId="11" xfId="0" applyFont="1" applyFill="1" applyBorder="1" applyAlignment="1">
      <alignment horizontal="center" vertical="center"/>
    </xf>
    <xf numFmtId="0" fontId="25" fillId="34" borderId="25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 2" xfId="44" xr:uid="{00000000-0005-0000-0000-000027000000}"/>
    <cellStyle name="Output" xfId="11" builtinId="21" customBuiltin="1"/>
    <cellStyle name="Per 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Normal BSA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% Recovery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diamond"/>
            <c:size val="5"/>
          </c:marker>
          <c:cat>
            <c:strRef>
              <c:f>Normal!$D$2:$D$431</c:f>
              <c:strCache>
                <c:ptCount val="425"/>
                <c:pt idx="0">
                  <c:v>validation</c:v>
                </c:pt>
                <c:pt idx="24">
                  <c:v>pipette study</c:v>
                </c:pt>
                <c:pt idx="32">
                  <c:v>filter study</c:v>
                </c:pt>
                <c:pt idx="39">
                  <c:v>zero time TG adsorption</c:v>
                </c:pt>
                <c:pt idx="42">
                  <c:v>1 wk ad.</c:v>
                </c:pt>
                <c:pt idx="51">
                  <c:v>2 wk ad.</c:v>
                </c:pt>
                <c:pt idx="59">
                  <c:v>aaba out</c:v>
                </c:pt>
                <c:pt idx="60">
                  <c:v>3 wk ad.</c:v>
                </c:pt>
                <c:pt idx="69">
                  <c:v>4 wk ad.</c:v>
                </c:pt>
                <c:pt idx="78">
                  <c:v>zero adsorp #3</c:v>
                </c:pt>
                <c:pt idx="81">
                  <c:v>2wk adsorp #3</c:v>
                </c:pt>
                <c:pt idx="86">
                  <c:v>2 wk adsorp #3</c:v>
                </c:pt>
                <c:pt idx="87">
                  <c:v>PJ Nadav H/L repeat</c:v>
                </c:pt>
                <c:pt idx="90">
                  <c:v>IgF1 (JC)</c:v>
                </c:pt>
                <c:pt idx="93">
                  <c:v>IgF1 #2 (JC)</c:v>
                </c:pt>
                <c:pt idx="99">
                  <c:v>adsorp #3 4wk</c:v>
                </c:pt>
                <c:pt idx="119">
                  <c:v>AABA out</c:v>
                </c:pt>
                <c:pt idx="127">
                  <c:v>1st TG sample - RR</c:v>
                </c:pt>
                <c:pt idx="139">
                  <c:v>AABA out</c:v>
                </c:pt>
                <c:pt idx="160">
                  <c:v>IgF1 pre validation</c:v>
                </c:pt>
                <c:pt idx="185">
                  <c:v>-9,434</c:v>
                </c:pt>
                <c:pt idx="188">
                  <c:v>IGF1 validation run 1</c:v>
                </c:pt>
                <c:pt idx="193">
                  <c:v>IGF1 val . Run 2</c:v>
                </c:pt>
                <c:pt idx="200">
                  <c:v>2017-09840</c:v>
                </c:pt>
                <c:pt idx="202">
                  <c:v>2017-09901 </c:v>
                </c:pt>
                <c:pt idx="206">
                  <c:v>CW test run</c:v>
                </c:pt>
                <c:pt idx="209">
                  <c:v>CW test run</c:v>
                </c:pt>
                <c:pt idx="212">
                  <c:v>2017-09945</c:v>
                </c:pt>
                <c:pt idx="215">
                  <c:v>new AA std 6-5-2017</c:v>
                </c:pt>
                <c:pt idx="218">
                  <c:v>bsa old batch</c:v>
                </c:pt>
                <c:pt idx="221">
                  <c:v>Judy C insulin check</c:v>
                </c:pt>
                <c:pt idx="224">
                  <c:v>IGF1 round rock</c:v>
                </c:pt>
                <c:pt idx="227">
                  <c:v>IGF1 round rock</c:v>
                </c:pt>
                <c:pt idx="230">
                  <c:v>IGF1 round rock</c:v>
                </c:pt>
                <c:pt idx="233">
                  <c:v>IGF1 round rock</c:v>
                </c:pt>
                <c:pt idx="236">
                  <c:v>IGF1 round rock</c:v>
                </c:pt>
                <c:pt idx="239">
                  <c:v>Insulin linearity - JC</c:v>
                </c:pt>
                <c:pt idx="242">
                  <c:v>Insulin linearity - JC</c:v>
                </c:pt>
                <c:pt idx="245">
                  <c:v>Tg-light -10334</c:v>
                </c:pt>
                <c:pt idx="248">
                  <c:v>Tg-Heavy - 10335</c:v>
                </c:pt>
                <c:pt idx="251">
                  <c:v>Human insulin - PBS / hepes</c:v>
                </c:pt>
                <c:pt idx="254">
                  <c:v>bsa check</c:v>
                </c:pt>
                <c:pt idx="257">
                  <c:v>bsa check</c:v>
                </c:pt>
                <c:pt idx="260">
                  <c:v>Tg - light repeat for JC</c:v>
                </c:pt>
                <c:pt idx="263">
                  <c:v>2017-10454</c:v>
                </c:pt>
                <c:pt idx="266">
                  <c:v>2017-10446</c:v>
                </c:pt>
                <c:pt idx="269">
                  <c:v>2017-10447</c:v>
                </c:pt>
                <c:pt idx="272">
                  <c:v>human insulin - linearity</c:v>
                </c:pt>
                <c:pt idx="275">
                  <c:v>human insulin - linearity</c:v>
                </c:pt>
                <c:pt idx="278">
                  <c:v>bovine insulin - linearity</c:v>
                </c:pt>
                <c:pt idx="281">
                  <c:v>bovine insulin - linearity</c:v>
                </c:pt>
                <c:pt idx="284">
                  <c:v>2017-10519</c:v>
                </c:pt>
                <c:pt idx="285">
                  <c:v>Run 1</c:v>
                </c:pt>
                <c:pt idx="287">
                  <c:v>human insulin - linearity</c:v>
                </c:pt>
                <c:pt idx="290">
                  <c:v>human insulin - linearity</c:v>
                </c:pt>
                <c:pt idx="293">
                  <c:v>Run 2</c:v>
                </c:pt>
                <c:pt idx="296">
                  <c:v>New BSA control / New std</c:v>
                </c:pt>
                <c:pt idx="299">
                  <c:v>Run 3</c:v>
                </c:pt>
                <c:pt idx="313">
                  <c:v>2018-10666</c:v>
                </c:pt>
                <c:pt idx="319">
                  <c:v>2018-10734</c:v>
                </c:pt>
                <c:pt idx="322">
                  <c:v>2018-10840</c:v>
                </c:pt>
                <c:pt idx="325">
                  <c:v>2018-10839</c:v>
                </c:pt>
                <c:pt idx="328">
                  <c:v>2018-10853</c:v>
                </c:pt>
                <c:pt idx="331">
                  <c:v>2018-10897</c:v>
                </c:pt>
                <c:pt idx="334">
                  <c:v>2018-10895</c:v>
                </c:pt>
                <c:pt idx="337">
                  <c:v>2018-10942</c:v>
                </c:pt>
                <c:pt idx="340">
                  <c:v>2018-10961</c:v>
                </c:pt>
                <c:pt idx="349">
                  <c:v>2018-10944</c:v>
                </c:pt>
                <c:pt idx="352">
                  <c:v>2018-10944</c:v>
                </c:pt>
                <c:pt idx="355">
                  <c:v>2018-11018</c:v>
                </c:pt>
                <c:pt idx="358">
                  <c:v>2018-10984</c:v>
                </c:pt>
                <c:pt idx="361">
                  <c:v>2018-10998</c:v>
                </c:pt>
                <c:pt idx="367">
                  <c:v>2018-11058</c:v>
                </c:pt>
                <c:pt idx="370">
                  <c:v>2018-11080</c:v>
                </c:pt>
                <c:pt idx="373">
                  <c:v>2018-11098</c:v>
                </c:pt>
                <c:pt idx="376">
                  <c:v>2018-11144</c:v>
                </c:pt>
                <c:pt idx="379">
                  <c:v>2018-11154</c:v>
                </c:pt>
                <c:pt idx="382">
                  <c:v>2018-11155</c:v>
                </c:pt>
                <c:pt idx="385">
                  <c:v>2018-11157</c:v>
                </c:pt>
                <c:pt idx="391">
                  <c:v>2018-11099</c:v>
                </c:pt>
                <c:pt idx="394">
                  <c:v>2018-11280</c:v>
                </c:pt>
                <c:pt idx="398">
                  <c:v>11297</c:v>
                </c:pt>
                <c:pt idx="404">
                  <c:v>linearity and precision.  Validation</c:v>
                </c:pt>
                <c:pt idx="407">
                  <c:v>-11353</c:v>
                </c:pt>
                <c:pt idx="410">
                  <c:v>precision day 1  validation</c:v>
                </c:pt>
                <c:pt idx="413">
                  <c:v>precision day 2 validaiton - CC</c:v>
                </c:pt>
                <c:pt idx="416">
                  <c:v>precision day 3 validation - CC</c:v>
                </c:pt>
                <c:pt idx="420">
                  <c:v>Assayed for information only</c:v>
                </c:pt>
                <c:pt idx="422">
                  <c:v>-11410</c:v>
                </c:pt>
                <c:pt idx="424">
                  <c:v>2019-11425</c:v>
                </c:pt>
              </c:strCache>
            </c:strRef>
          </c:cat>
          <c:val>
            <c:numRef>
              <c:f>Normal!$E$2:$E$431</c:f>
              <c:numCache>
                <c:formatCode>General</c:formatCode>
                <c:ptCount val="430"/>
                <c:pt idx="0">
                  <c:v>99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103</c:v>
                </c:pt>
                <c:pt idx="7">
                  <c:v>110</c:v>
                </c:pt>
                <c:pt idx="8">
                  <c:v>103</c:v>
                </c:pt>
                <c:pt idx="9">
                  <c:v>103</c:v>
                </c:pt>
                <c:pt idx="10">
                  <c:v>102</c:v>
                </c:pt>
                <c:pt idx="11">
                  <c:v>97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101</c:v>
                </c:pt>
                <c:pt idx="17">
                  <c:v>101</c:v>
                </c:pt>
                <c:pt idx="18">
                  <c:v>97</c:v>
                </c:pt>
                <c:pt idx="19">
                  <c:v>100</c:v>
                </c:pt>
                <c:pt idx="20">
                  <c:v>102</c:v>
                </c:pt>
                <c:pt idx="21">
                  <c:v>100</c:v>
                </c:pt>
                <c:pt idx="22">
                  <c:v>101</c:v>
                </c:pt>
                <c:pt idx="23">
                  <c:v>101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102</c:v>
                </c:pt>
                <c:pt idx="28">
                  <c:v>100</c:v>
                </c:pt>
                <c:pt idx="29">
                  <c:v>101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105</c:v>
                </c:pt>
                <c:pt idx="34">
                  <c:v>109</c:v>
                </c:pt>
                <c:pt idx="35">
                  <c:v>105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105</c:v>
                </c:pt>
                <c:pt idx="40">
                  <c:v>107</c:v>
                </c:pt>
                <c:pt idx="41">
                  <c:v>104</c:v>
                </c:pt>
                <c:pt idx="42">
                  <c:v>101</c:v>
                </c:pt>
                <c:pt idx="43">
                  <c:v>103</c:v>
                </c:pt>
                <c:pt idx="44">
                  <c:v>102</c:v>
                </c:pt>
                <c:pt idx="45">
                  <c:v>104</c:v>
                </c:pt>
                <c:pt idx="46">
                  <c:v>99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103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101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96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102</c:v>
                </c:pt>
                <c:pt idx="71">
                  <c:v>104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99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99</c:v>
                </c:pt>
                <c:pt idx="84">
                  <c:v>101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97</c:v>
                </c:pt>
                <c:pt idx="90">
                  <c:v>100</c:v>
                </c:pt>
                <c:pt idx="91">
                  <c:v>99</c:v>
                </c:pt>
                <c:pt idx="92">
                  <c:v>101</c:v>
                </c:pt>
                <c:pt idx="93">
                  <c:v>101</c:v>
                </c:pt>
                <c:pt idx="94">
                  <c:v>100</c:v>
                </c:pt>
                <c:pt idx="95">
                  <c:v>100</c:v>
                </c:pt>
                <c:pt idx="96">
                  <c:v>99</c:v>
                </c:pt>
                <c:pt idx="97">
                  <c:v>97</c:v>
                </c:pt>
                <c:pt idx="98">
                  <c:v>98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103</c:v>
                </c:pt>
                <c:pt idx="110">
                  <c:v>102</c:v>
                </c:pt>
                <c:pt idx="111">
                  <c:v>98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102</c:v>
                </c:pt>
                <c:pt idx="116">
                  <c:v>101</c:v>
                </c:pt>
                <c:pt idx="117">
                  <c:v>100</c:v>
                </c:pt>
                <c:pt idx="118">
                  <c:v>112</c:v>
                </c:pt>
                <c:pt idx="120">
                  <c:v>104</c:v>
                </c:pt>
                <c:pt idx="121">
                  <c:v>102</c:v>
                </c:pt>
                <c:pt idx="122">
                  <c:v>101</c:v>
                </c:pt>
                <c:pt idx="123">
                  <c:v>102</c:v>
                </c:pt>
                <c:pt idx="124">
                  <c:v>102</c:v>
                </c:pt>
                <c:pt idx="125">
                  <c:v>101</c:v>
                </c:pt>
                <c:pt idx="126">
                  <c:v>99</c:v>
                </c:pt>
                <c:pt idx="127">
                  <c:v>97</c:v>
                </c:pt>
                <c:pt idx="128">
                  <c:v>98</c:v>
                </c:pt>
                <c:pt idx="130">
                  <c:v>101</c:v>
                </c:pt>
                <c:pt idx="131">
                  <c:v>100</c:v>
                </c:pt>
                <c:pt idx="132">
                  <c:v>101</c:v>
                </c:pt>
                <c:pt idx="133">
                  <c:v>101</c:v>
                </c:pt>
                <c:pt idx="134">
                  <c:v>102</c:v>
                </c:pt>
                <c:pt idx="135">
                  <c:v>100</c:v>
                </c:pt>
                <c:pt idx="136">
                  <c:v>100</c:v>
                </c:pt>
                <c:pt idx="137">
                  <c:v>103</c:v>
                </c:pt>
                <c:pt idx="138">
                  <c:v>102</c:v>
                </c:pt>
                <c:pt idx="140">
                  <c:v>101</c:v>
                </c:pt>
                <c:pt idx="141">
                  <c:v>103</c:v>
                </c:pt>
                <c:pt idx="142">
                  <c:v>100</c:v>
                </c:pt>
                <c:pt idx="143">
                  <c:v>101</c:v>
                </c:pt>
                <c:pt idx="144">
                  <c:v>101</c:v>
                </c:pt>
                <c:pt idx="145">
                  <c:v>104</c:v>
                </c:pt>
                <c:pt idx="146">
                  <c:v>101</c:v>
                </c:pt>
                <c:pt idx="147">
                  <c:v>100</c:v>
                </c:pt>
                <c:pt idx="148">
                  <c:v>101</c:v>
                </c:pt>
                <c:pt idx="149">
                  <c:v>100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98</c:v>
                </c:pt>
                <c:pt idx="155">
                  <c:v>101</c:v>
                </c:pt>
                <c:pt idx="156">
                  <c:v>101</c:v>
                </c:pt>
                <c:pt idx="157">
                  <c:v>103</c:v>
                </c:pt>
                <c:pt idx="158">
                  <c:v>100</c:v>
                </c:pt>
                <c:pt idx="159">
                  <c:v>100</c:v>
                </c:pt>
                <c:pt idx="160">
                  <c:v>105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104</c:v>
                </c:pt>
                <c:pt idx="165">
                  <c:v>103</c:v>
                </c:pt>
                <c:pt idx="166">
                  <c:v>104</c:v>
                </c:pt>
                <c:pt idx="167">
                  <c:v>101</c:v>
                </c:pt>
                <c:pt idx="168">
                  <c:v>105</c:v>
                </c:pt>
                <c:pt idx="169">
                  <c:v>96</c:v>
                </c:pt>
                <c:pt idx="170">
                  <c:v>99</c:v>
                </c:pt>
                <c:pt idx="171">
                  <c:v>96</c:v>
                </c:pt>
                <c:pt idx="172">
                  <c:v>96</c:v>
                </c:pt>
                <c:pt idx="173">
                  <c:v>97</c:v>
                </c:pt>
                <c:pt idx="174">
                  <c:v>96</c:v>
                </c:pt>
                <c:pt idx="175">
                  <c:v>102</c:v>
                </c:pt>
                <c:pt idx="176">
                  <c:v>99</c:v>
                </c:pt>
                <c:pt idx="177">
                  <c:v>99</c:v>
                </c:pt>
                <c:pt idx="178">
                  <c:v>100</c:v>
                </c:pt>
                <c:pt idx="179">
                  <c:v>102</c:v>
                </c:pt>
                <c:pt idx="180">
                  <c:v>101</c:v>
                </c:pt>
                <c:pt idx="181">
                  <c:v>100.9</c:v>
                </c:pt>
                <c:pt idx="182">
                  <c:v>104.6</c:v>
                </c:pt>
                <c:pt idx="183">
                  <c:v>99.3</c:v>
                </c:pt>
                <c:pt idx="184">
                  <c:v>98</c:v>
                </c:pt>
                <c:pt idx="185">
                  <c:v>100</c:v>
                </c:pt>
                <c:pt idx="186">
                  <c:v>96</c:v>
                </c:pt>
                <c:pt idx="187">
                  <c:v>103.9</c:v>
                </c:pt>
                <c:pt idx="188">
                  <c:v>102.3</c:v>
                </c:pt>
                <c:pt idx="189" formatCode="0.0">
                  <c:v>106</c:v>
                </c:pt>
                <c:pt idx="190">
                  <c:v>102.6</c:v>
                </c:pt>
                <c:pt idx="191">
                  <c:v>106.6</c:v>
                </c:pt>
                <c:pt idx="192">
                  <c:v>101.3</c:v>
                </c:pt>
                <c:pt idx="193">
                  <c:v>101.8</c:v>
                </c:pt>
                <c:pt idx="194">
                  <c:v>100.5</c:v>
                </c:pt>
                <c:pt idx="195">
                  <c:v>100.6</c:v>
                </c:pt>
                <c:pt idx="196">
                  <c:v>99</c:v>
                </c:pt>
                <c:pt idx="197">
                  <c:v>103.8</c:v>
                </c:pt>
                <c:pt idx="198">
                  <c:v>103</c:v>
                </c:pt>
                <c:pt idx="199">
                  <c:v>100.6</c:v>
                </c:pt>
                <c:pt idx="200">
                  <c:v>103.5</c:v>
                </c:pt>
                <c:pt idx="201">
                  <c:v>100.6</c:v>
                </c:pt>
                <c:pt idx="202">
                  <c:v>100.4</c:v>
                </c:pt>
                <c:pt idx="203">
                  <c:v>101.8</c:v>
                </c:pt>
                <c:pt idx="204">
                  <c:v>101.7</c:v>
                </c:pt>
                <c:pt idx="205">
                  <c:v>94</c:v>
                </c:pt>
                <c:pt idx="206">
                  <c:v>95</c:v>
                </c:pt>
                <c:pt idx="207">
                  <c:v>91</c:v>
                </c:pt>
                <c:pt idx="208">
                  <c:v>99</c:v>
                </c:pt>
                <c:pt idx="209">
                  <c:v>94</c:v>
                </c:pt>
                <c:pt idx="210">
                  <c:v>102</c:v>
                </c:pt>
                <c:pt idx="211">
                  <c:v>99</c:v>
                </c:pt>
                <c:pt idx="212">
                  <c:v>100.9</c:v>
                </c:pt>
                <c:pt idx="213">
                  <c:v>100.9</c:v>
                </c:pt>
                <c:pt idx="214">
                  <c:v>99.3</c:v>
                </c:pt>
                <c:pt idx="215">
                  <c:v>98</c:v>
                </c:pt>
                <c:pt idx="216">
                  <c:v>101</c:v>
                </c:pt>
                <c:pt idx="217">
                  <c:v>102.8</c:v>
                </c:pt>
                <c:pt idx="218">
                  <c:v>101.5</c:v>
                </c:pt>
                <c:pt idx="219">
                  <c:v>100.2</c:v>
                </c:pt>
                <c:pt idx="220">
                  <c:v>104.8</c:v>
                </c:pt>
                <c:pt idx="221">
                  <c:v>95</c:v>
                </c:pt>
                <c:pt idx="222">
                  <c:v>97</c:v>
                </c:pt>
                <c:pt idx="223">
                  <c:v>102.4</c:v>
                </c:pt>
                <c:pt idx="224">
                  <c:v>101.4</c:v>
                </c:pt>
                <c:pt idx="225">
                  <c:v>102.1</c:v>
                </c:pt>
                <c:pt idx="226">
                  <c:v>102</c:v>
                </c:pt>
                <c:pt idx="227">
                  <c:v>98.8</c:v>
                </c:pt>
                <c:pt idx="228">
                  <c:v>99.6</c:v>
                </c:pt>
                <c:pt idx="229">
                  <c:v>99.6</c:v>
                </c:pt>
                <c:pt idx="230">
                  <c:v>98.1</c:v>
                </c:pt>
                <c:pt idx="231">
                  <c:v>99.5</c:v>
                </c:pt>
                <c:pt idx="232">
                  <c:v>100.2</c:v>
                </c:pt>
                <c:pt idx="233">
                  <c:v>99.4</c:v>
                </c:pt>
                <c:pt idx="234">
                  <c:v>100.9</c:v>
                </c:pt>
                <c:pt idx="235">
                  <c:v>99.3</c:v>
                </c:pt>
                <c:pt idx="236">
                  <c:v>100.5</c:v>
                </c:pt>
                <c:pt idx="237">
                  <c:v>99.1</c:v>
                </c:pt>
                <c:pt idx="238">
                  <c:v>105.2</c:v>
                </c:pt>
                <c:pt idx="239">
                  <c:v>102.9</c:v>
                </c:pt>
                <c:pt idx="240">
                  <c:v>106.6</c:v>
                </c:pt>
                <c:pt idx="241">
                  <c:v>105.6</c:v>
                </c:pt>
                <c:pt idx="242">
                  <c:v>105.7</c:v>
                </c:pt>
                <c:pt idx="243">
                  <c:v>104</c:v>
                </c:pt>
                <c:pt idx="244">
                  <c:v>99.2</c:v>
                </c:pt>
                <c:pt idx="245">
                  <c:v>96.4</c:v>
                </c:pt>
                <c:pt idx="246">
                  <c:v>103.5</c:v>
                </c:pt>
                <c:pt idx="247">
                  <c:v>102.1</c:v>
                </c:pt>
                <c:pt idx="248">
                  <c:v>100.5</c:v>
                </c:pt>
                <c:pt idx="249">
                  <c:v>96.1</c:v>
                </c:pt>
                <c:pt idx="250">
                  <c:v>104.7</c:v>
                </c:pt>
                <c:pt idx="251">
                  <c:v>102.2</c:v>
                </c:pt>
                <c:pt idx="252">
                  <c:v>104.7</c:v>
                </c:pt>
                <c:pt idx="253">
                  <c:v>100.9</c:v>
                </c:pt>
                <c:pt idx="254">
                  <c:v>102.5</c:v>
                </c:pt>
                <c:pt idx="255">
                  <c:v>102.4</c:v>
                </c:pt>
                <c:pt idx="256">
                  <c:v>99.9</c:v>
                </c:pt>
                <c:pt idx="257">
                  <c:v>100.8</c:v>
                </c:pt>
                <c:pt idx="258">
                  <c:v>101.1</c:v>
                </c:pt>
                <c:pt idx="259">
                  <c:v>100.1</c:v>
                </c:pt>
                <c:pt idx="260">
                  <c:v>102.5</c:v>
                </c:pt>
                <c:pt idx="261">
                  <c:v>99.8</c:v>
                </c:pt>
                <c:pt idx="262">
                  <c:v>99.1</c:v>
                </c:pt>
                <c:pt idx="263">
                  <c:v>102.9</c:v>
                </c:pt>
                <c:pt idx="264">
                  <c:v>100.3</c:v>
                </c:pt>
                <c:pt idx="265">
                  <c:v>101.7</c:v>
                </c:pt>
                <c:pt idx="266">
                  <c:v>97.3</c:v>
                </c:pt>
                <c:pt idx="267">
                  <c:v>101.4</c:v>
                </c:pt>
                <c:pt idx="268">
                  <c:v>104.6</c:v>
                </c:pt>
                <c:pt idx="269">
                  <c:v>103.2</c:v>
                </c:pt>
                <c:pt idx="270">
                  <c:v>100.7</c:v>
                </c:pt>
                <c:pt idx="271">
                  <c:v>102.7</c:v>
                </c:pt>
                <c:pt idx="272">
                  <c:v>101.5</c:v>
                </c:pt>
                <c:pt idx="273">
                  <c:v>101.9</c:v>
                </c:pt>
                <c:pt idx="274">
                  <c:v>100.9</c:v>
                </c:pt>
                <c:pt idx="275">
                  <c:v>103.1</c:v>
                </c:pt>
                <c:pt idx="276">
                  <c:v>103</c:v>
                </c:pt>
                <c:pt idx="277">
                  <c:v>98.9</c:v>
                </c:pt>
                <c:pt idx="278">
                  <c:v>98.4</c:v>
                </c:pt>
                <c:pt idx="279">
                  <c:v>97.6</c:v>
                </c:pt>
                <c:pt idx="280">
                  <c:v>99.9</c:v>
                </c:pt>
                <c:pt idx="281">
                  <c:v>103.1</c:v>
                </c:pt>
                <c:pt idx="282">
                  <c:v>98.1</c:v>
                </c:pt>
                <c:pt idx="283">
                  <c:v>101.1</c:v>
                </c:pt>
                <c:pt idx="284">
                  <c:v>101.1</c:v>
                </c:pt>
                <c:pt idx="285">
                  <c:v>98.8</c:v>
                </c:pt>
                <c:pt idx="286">
                  <c:v>102.7</c:v>
                </c:pt>
                <c:pt idx="287">
                  <c:v>101.5</c:v>
                </c:pt>
                <c:pt idx="288">
                  <c:v>101.9</c:v>
                </c:pt>
                <c:pt idx="289">
                  <c:v>100.9</c:v>
                </c:pt>
                <c:pt idx="290">
                  <c:v>103.1</c:v>
                </c:pt>
                <c:pt idx="291">
                  <c:v>103</c:v>
                </c:pt>
                <c:pt idx="292">
                  <c:v>99.6</c:v>
                </c:pt>
                <c:pt idx="293">
                  <c:v>102.1</c:v>
                </c:pt>
                <c:pt idx="294">
                  <c:v>103.3</c:v>
                </c:pt>
                <c:pt idx="295" formatCode="0.0">
                  <c:v>103.5</c:v>
                </c:pt>
                <c:pt idx="296" formatCode="0.0">
                  <c:v>103.1</c:v>
                </c:pt>
                <c:pt idx="297" formatCode="0.0">
                  <c:v>101.7</c:v>
                </c:pt>
                <c:pt idx="298">
                  <c:v>98.7</c:v>
                </c:pt>
                <c:pt idx="299" formatCode="0">
                  <c:v>99</c:v>
                </c:pt>
                <c:pt idx="300">
                  <c:v>0</c:v>
                </c:pt>
                <c:pt idx="301">
                  <c:v>99.4</c:v>
                </c:pt>
                <c:pt idx="302">
                  <c:v>104.3</c:v>
                </c:pt>
                <c:pt idx="303">
                  <c:v>101.2</c:v>
                </c:pt>
                <c:pt idx="304" formatCode="0.0">
                  <c:v>104</c:v>
                </c:pt>
                <c:pt idx="305">
                  <c:v>103.7</c:v>
                </c:pt>
                <c:pt idx="306">
                  <c:v>104.1</c:v>
                </c:pt>
                <c:pt idx="307">
                  <c:v>102.1</c:v>
                </c:pt>
                <c:pt idx="308">
                  <c:v>105.7</c:v>
                </c:pt>
                <c:pt idx="309">
                  <c:v>103.4</c:v>
                </c:pt>
                <c:pt idx="310">
                  <c:v>100</c:v>
                </c:pt>
                <c:pt idx="311">
                  <c:v>101.6</c:v>
                </c:pt>
                <c:pt idx="312">
                  <c:v>106.6</c:v>
                </c:pt>
                <c:pt idx="313">
                  <c:v>103.7</c:v>
                </c:pt>
                <c:pt idx="314">
                  <c:v>105.7</c:v>
                </c:pt>
                <c:pt idx="315">
                  <c:v>104.6</c:v>
                </c:pt>
                <c:pt idx="316">
                  <c:v>101.6</c:v>
                </c:pt>
                <c:pt idx="317">
                  <c:v>100.2</c:v>
                </c:pt>
                <c:pt idx="318">
                  <c:v>106.3</c:v>
                </c:pt>
                <c:pt idx="319">
                  <c:v>101.1</c:v>
                </c:pt>
                <c:pt idx="320">
                  <c:v>102.3</c:v>
                </c:pt>
                <c:pt idx="321">
                  <c:v>105.6</c:v>
                </c:pt>
                <c:pt idx="322">
                  <c:v>99</c:v>
                </c:pt>
                <c:pt idx="323">
                  <c:v>98.9</c:v>
                </c:pt>
                <c:pt idx="324">
                  <c:v>102.3</c:v>
                </c:pt>
                <c:pt idx="325">
                  <c:v>99</c:v>
                </c:pt>
                <c:pt idx="326">
                  <c:v>98.9</c:v>
                </c:pt>
                <c:pt idx="327">
                  <c:v>102.3</c:v>
                </c:pt>
                <c:pt idx="328">
                  <c:v>100.1</c:v>
                </c:pt>
                <c:pt idx="329">
                  <c:v>103</c:v>
                </c:pt>
                <c:pt idx="330">
                  <c:v>101.5</c:v>
                </c:pt>
                <c:pt idx="331">
                  <c:v>102.7</c:v>
                </c:pt>
                <c:pt idx="332">
                  <c:v>100.7</c:v>
                </c:pt>
                <c:pt idx="333">
                  <c:v>105.2</c:v>
                </c:pt>
                <c:pt idx="334">
                  <c:v>102.7</c:v>
                </c:pt>
                <c:pt idx="335">
                  <c:v>100.7</c:v>
                </c:pt>
                <c:pt idx="336">
                  <c:v>105.2</c:v>
                </c:pt>
                <c:pt idx="337">
                  <c:v>100</c:v>
                </c:pt>
                <c:pt idx="338">
                  <c:v>99.4</c:v>
                </c:pt>
                <c:pt idx="339">
                  <c:v>100</c:v>
                </c:pt>
                <c:pt idx="340">
                  <c:v>101.5</c:v>
                </c:pt>
                <c:pt idx="341">
                  <c:v>100.6</c:v>
                </c:pt>
                <c:pt idx="342">
                  <c:v>100.6</c:v>
                </c:pt>
                <c:pt idx="343">
                  <c:v>101.2</c:v>
                </c:pt>
                <c:pt idx="344">
                  <c:v>102.1</c:v>
                </c:pt>
                <c:pt idx="345">
                  <c:v>99</c:v>
                </c:pt>
                <c:pt idx="346">
                  <c:v>101</c:v>
                </c:pt>
                <c:pt idx="347">
                  <c:v>96.1</c:v>
                </c:pt>
                <c:pt idx="348">
                  <c:v>100.7</c:v>
                </c:pt>
                <c:pt idx="349">
                  <c:v>100.2</c:v>
                </c:pt>
                <c:pt idx="350">
                  <c:v>101.3</c:v>
                </c:pt>
                <c:pt idx="351">
                  <c:v>100.4</c:v>
                </c:pt>
                <c:pt idx="352">
                  <c:v>100.9</c:v>
                </c:pt>
                <c:pt idx="353">
                  <c:v>99.5</c:v>
                </c:pt>
                <c:pt idx="354">
                  <c:v>101.9</c:v>
                </c:pt>
                <c:pt idx="355">
                  <c:v>98.8</c:v>
                </c:pt>
                <c:pt idx="356">
                  <c:v>100</c:v>
                </c:pt>
                <c:pt idx="357">
                  <c:v>101.1</c:v>
                </c:pt>
                <c:pt idx="358">
                  <c:v>100.3</c:v>
                </c:pt>
                <c:pt idx="359">
                  <c:v>101.1</c:v>
                </c:pt>
                <c:pt idx="360">
                  <c:v>100.4</c:v>
                </c:pt>
                <c:pt idx="361">
                  <c:v>101.7</c:v>
                </c:pt>
                <c:pt idx="362">
                  <c:v>101.4</c:v>
                </c:pt>
                <c:pt idx="363">
                  <c:v>100.9</c:v>
                </c:pt>
                <c:pt idx="364">
                  <c:v>99.9</c:v>
                </c:pt>
                <c:pt idx="365">
                  <c:v>102.3</c:v>
                </c:pt>
                <c:pt idx="366">
                  <c:v>99</c:v>
                </c:pt>
                <c:pt idx="367">
                  <c:v>104.9</c:v>
                </c:pt>
                <c:pt idx="368">
                  <c:v>104.4</c:v>
                </c:pt>
                <c:pt idx="369">
                  <c:v>105.6</c:v>
                </c:pt>
                <c:pt idx="370">
                  <c:v>105.3</c:v>
                </c:pt>
                <c:pt idx="371">
                  <c:v>103.1</c:v>
                </c:pt>
                <c:pt idx="372">
                  <c:v>101.6</c:v>
                </c:pt>
                <c:pt idx="373">
                  <c:v>102.8</c:v>
                </c:pt>
                <c:pt idx="374">
                  <c:v>103.8</c:v>
                </c:pt>
                <c:pt idx="375">
                  <c:v>101.2</c:v>
                </c:pt>
                <c:pt idx="376">
                  <c:v>104.2</c:v>
                </c:pt>
                <c:pt idx="377">
                  <c:v>100.4</c:v>
                </c:pt>
                <c:pt idx="378">
                  <c:v>104.9</c:v>
                </c:pt>
                <c:pt idx="379">
                  <c:v>102.8</c:v>
                </c:pt>
                <c:pt idx="380">
                  <c:v>104.7</c:v>
                </c:pt>
                <c:pt idx="381">
                  <c:v>102.3</c:v>
                </c:pt>
                <c:pt idx="382">
                  <c:v>104.4</c:v>
                </c:pt>
                <c:pt idx="383">
                  <c:v>105</c:v>
                </c:pt>
                <c:pt idx="384">
                  <c:v>104.2</c:v>
                </c:pt>
                <c:pt idx="385">
                  <c:v>109.4</c:v>
                </c:pt>
                <c:pt idx="386">
                  <c:v>102.1</c:v>
                </c:pt>
                <c:pt idx="387">
                  <c:v>107.1</c:v>
                </c:pt>
                <c:pt idx="388">
                  <c:v>100.9</c:v>
                </c:pt>
                <c:pt idx="389">
                  <c:v>103.1</c:v>
                </c:pt>
                <c:pt idx="390">
                  <c:v>101.1</c:v>
                </c:pt>
                <c:pt idx="391">
                  <c:v>105.8</c:v>
                </c:pt>
                <c:pt idx="392">
                  <c:v>103</c:v>
                </c:pt>
                <c:pt idx="393">
                  <c:v>103.8</c:v>
                </c:pt>
                <c:pt idx="394">
                  <c:v>97.5</c:v>
                </c:pt>
                <c:pt idx="395">
                  <c:v>99.9</c:v>
                </c:pt>
                <c:pt idx="396">
                  <c:v>98.9</c:v>
                </c:pt>
                <c:pt idx="397">
                  <c:v>98.7</c:v>
                </c:pt>
                <c:pt idx="398">
                  <c:v>101.1</c:v>
                </c:pt>
                <c:pt idx="399">
                  <c:v>99.8</c:v>
                </c:pt>
                <c:pt idx="400">
                  <c:v>99.7</c:v>
                </c:pt>
                <c:pt idx="401">
                  <c:v>99.1</c:v>
                </c:pt>
                <c:pt idx="402">
                  <c:v>101</c:v>
                </c:pt>
                <c:pt idx="403">
                  <c:v>100.9</c:v>
                </c:pt>
                <c:pt idx="404">
                  <c:v>100.3</c:v>
                </c:pt>
                <c:pt idx="405">
                  <c:v>100.6</c:v>
                </c:pt>
                <c:pt idx="406">
                  <c:v>99.8</c:v>
                </c:pt>
                <c:pt idx="407">
                  <c:v>99.8</c:v>
                </c:pt>
                <c:pt idx="408">
                  <c:v>100.2</c:v>
                </c:pt>
                <c:pt idx="409">
                  <c:v>100.9</c:v>
                </c:pt>
                <c:pt idx="410">
                  <c:v>99.7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101.6</c:v>
                </c:pt>
                <c:pt idx="415">
                  <c:v>101.6</c:v>
                </c:pt>
                <c:pt idx="416">
                  <c:v>98.7</c:v>
                </c:pt>
                <c:pt idx="417">
                  <c:v>100.9</c:v>
                </c:pt>
                <c:pt idx="418">
                  <c:v>97.2</c:v>
                </c:pt>
                <c:pt idx="419">
                  <c:v>101.6</c:v>
                </c:pt>
                <c:pt idx="420">
                  <c:v>97.3</c:v>
                </c:pt>
                <c:pt idx="421">
                  <c:v>97.7</c:v>
                </c:pt>
                <c:pt idx="422">
                  <c:v>98.4</c:v>
                </c:pt>
                <c:pt idx="423">
                  <c:v>96.9</c:v>
                </c:pt>
                <c:pt idx="424">
                  <c:v>97.8</c:v>
                </c:pt>
                <c:pt idx="425">
                  <c:v>98.6</c:v>
                </c:pt>
                <c:pt idx="426" formatCode="0.0">
                  <c:v>98</c:v>
                </c:pt>
                <c:pt idx="427">
                  <c:v>95.9</c:v>
                </c:pt>
                <c:pt idx="428">
                  <c:v>98.8</c:v>
                </c:pt>
                <c:pt idx="429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1-4DF3-B391-D15DCC022034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strRef>
              <c:f>Normal!$D$2:$D$431</c:f>
              <c:strCache>
                <c:ptCount val="425"/>
                <c:pt idx="0">
                  <c:v>validation</c:v>
                </c:pt>
                <c:pt idx="24">
                  <c:v>pipette study</c:v>
                </c:pt>
                <c:pt idx="32">
                  <c:v>filter study</c:v>
                </c:pt>
                <c:pt idx="39">
                  <c:v>zero time TG adsorption</c:v>
                </c:pt>
                <c:pt idx="42">
                  <c:v>1 wk ad.</c:v>
                </c:pt>
                <c:pt idx="51">
                  <c:v>2 wk ad.</c:v>
                </c:pt>
                <c:pt idx="59">
                  <c:v>aaba out</c:v>
                </c:pt>
                <c:pt idx="60">
                  <c:v>3 wk ad.</c:v>
                </c:pt>
                <c:pt idx="69">
                  <c:v>4 wk ad.</c:v>
                </c:pt>
                <c:pt idx="78">
                  <c:v>zero adsorp #3</c:v>
                </c:pt>
                <c:pt idx="81">
                  <c:v>2wk adsorp #3</c:v>
                </c:pt>
                <c:pt idx="86">
                  <c:v>2 wk adsorp #3</c:v>
                </c:pt>
                <c:pt idx="87">
                  <c:v>PJ Nadav H/L repeat</c:v>
                </c:pt>
                <c:pt idx="90">
                  <c:v>IgF1 (JC)</c:v>
                </c:pt>
                <c:pt idx="93">
                  <c:v>IgF1 #2 (JC)</c:v>
                </c:pt>
                <c:pt idx="99">
                  <c:v>adsorp #3 4wk</c:v>
                </c:pt>
                <c:pt idx="119">
                  <c:v>AABA out</c:v>
                </c:pt>
                <c:pt idx="127">
                  <c:v>1st TG sample - RR</c:v>
                </c:pt>
                <c:pt idx="139">
                  <c:v>AABA out</c:v>
                </c:pt>
                <c:pt idx="160">
                  <c:v>IgF1 pre validation</c:v>
                </c:pt>
                <c:pt idx="185">
                  <c:v>-9,434</c:v>
                </c:pt>
                <c:pt idx="188">
                  <c:v>IGF1 validation run 1</c:v>
                </c:pt>
                <c:pt idx="193">
                  <c:v>IGF1 val . Run 2</c:v>
                </c:pt>
                <c:pt idx="200">
                  <c:v>2017-09840</c:v>
                </c:pt>
                <c:pt idx="202">
                  <c:v>2017-09901 </c:v>
                </c:pt>
                <c:pt idx="206">
                  <c:v>CW test run</c:v>
                </c:pt>
                <c:pt idx="209">
                  <c:v>CW test run</c:v>
                </c:pt>
                <c:pt idx="212">
                  <c:v>2017-09945</c:v>
                </c:pt>
                <c:pt idx="215">
                  <c:v>new AA std 6-5-2017</c:v>
                </c:pt>
                <c:pt idx="218">
                  <c:v>bsa old batch</c:v>
                </c:pt>
                <c:pt idx="221">
                  <c:v>Judy C insulin check</c:v>
                </c:pt>
                <c:pt idx="224">
                  <c:v>IGF1 round rock</c:v>
                </c:pt>
                <c:pt idx="227">
                  <c:v>IGF1 round rock</c:v>
                </c:pt>
                <c:pt idx="230">
                  <c:v>IGF1 round rock</c:v>
                </c:pt>
                <c:pt idx="233">
                  <c:v>IGF1 round rock</c:v>
                </c:pt>
                <c:pt idx="236">
                  <c:v>IGF1 round rock</c:v>
                </c:pt>
                <c:pt idx="239">
                  <c:v>Insulin linearity - JC</c:v>
                </c:pt>
                <c:pt idx="242">
                  <c:v>Insulin linearity - JC</c:v>
                </c:pt>
                <c:pt idx="245">
                  <c:v>Tg-light -10334</c:v>
                </c:pt>
                <c:pt idx="248">
                  <c:v>Tg-Heavy - 10335</c:v>
                </c:pt>
                <c:pt idx="251">
                  <c:v>Human insulin - PBS / hepes</c:v>
                </c:pt>
                <c:pt idx="254">
                  <c:v>bsa check</c:v>
                </c:pt>
                <c:pt idx="257">
                  <c:v>bsa check</c:v>
                </c:pt>
                <c:pt idx="260">
                  <c:v>Tg - light repeat for JC</c:v>
                </c:pt>
                <c:pt idx="263">
                  <c:v>2017-10454</c:v>
                </c:pt>
                <c:pt idx="266">
                  <c:v>2017-10446</c:v>
                </c:pt>
                <c:pt idx="269">
                  <c:v>2017-10447</c:v>
                </c:pt>
                <c:pt idx="272">
                  <c:v>human insulin - linearity</c:v>
                </c:pt>
                <c:pt idx="275">
                  <c:v>human insulin - linearity</c:v>
                </c:pt>
                <c:pt idx="278">
                  <c:v>bovine insulin - linearity</c:v>
                </c:pt>
                <c:pt idx="281">
                  <c:v>bovine insulin - linearity</c:v>
                </c:pt>
                <c:pt idx="284">
                  <c:v>2017-10519</c:v>
                </c:pt>
                <c:pt idx="285">
                  <c:v>Run 1</c:v>
                </c:pt>
                <c:pt idx="287">
                  <c:v>human insulin - linearity</c:v>
                </c:pt>
                <c:pt idx="290">
                  <c:v>human insulin - linearity</c:v>
                </c:pt>
                <c:pt idx="293">
                  <c:v>Run 2</c:v>
                </c:pt>
                <c:pt idx="296">
                  <c:v>New BSA control / New std</c:v>
                </c:pt>
                <c:pt idx="299">
                  <c:v>Run 3</c:v>
                </c:pt>
                <c:pt idx="313">
                  <c:v>2018-10666</c:v>
                </c:pt>
                <c:pt idx="319">
                  <c:v>2018-10734</c:v>
                </c:pt>
                <c:pt idx="322">
                  <c:v>2018-10840</c:v>
                </c:pt>
                <c:pt idx="325">
                  <c:v>2018-10839</c:v>
                </c:pt>
                <c:pt idx="328">
                  <c:v>2018-10853</c:v>
                </c:pt>
                <c:pt idx="331">
                  <c:v>2018-10897</c:v>
                </c:pt>
                <c:pt idx="334">
                  <c:v>2018-10895</c:v>
                </c:pt>
                <c:pt idx="337">
                  <c:v>2018-10942</c:v>
                </c:pt>
                <c:pt idx="340">
                  <c:v>2018-10961</c:v>
                </c:pt>
                <c:pt idx="349">
                  <c:v>2018-10944</c:v>
                </c:pt>
                <c:pt idx="352">
                  <c:v>2018-10944</c:v>
                </c:pt>
                <c:pt idx="355">
                  <c:v>2018-11018</c:v>
                </c:pt>
                <c:pt idx="358">
                  <c:v>2018-10984</c:v>
                </c:pt>
                <c:pt idx="361">
                  <c:v>2018-10998</c:v>
                </c:pt>
                <c:pt idx="367">
                  <c:v>2018-11058</c:v>
                </c:pt>
                <c:pt idx="370">
                  <c:v>2018-11080</c:v>
                </c:pt>
                <c:pt idx="373">
                  <c:v>2018-11098</c:v>
                </c:pt>
                <c:pt idx="376">
                  <c:v>2018-11144</c:v>
                </c:pt>
                <c:pt idx="379">
                  <c:v>2018-11154</c:v>
                </c:pt>
                <c:pt idx="382">
                  <c:v>2018-11155</c:v>
                </c:pt>
                <c:pt idx="385">
                  <c:v>2018-11157</c:v>
                </c:pt>
                <c:pt idx="391">
                  <c:v>2018-11099</c:v>
                </c:pt>
                <c:pt idx="394">
                  <c:v>2018-11280</c:v>
                </c:pt>
                <c:pt idx="398">
                  <c:v>11297</c:v>
                </c:pt>
                <c:pt idx="404">
                  <c:v>linearity and precision.  Validation</c:v>
                </c:pt>
                <c:pt idx="407">
                  <c:v>-11353</c:v>
                </c:pt>
                <c:pt idx="410">
                  <c:v>precision day 1  validation</c:v>
                </c:pt>
                <c:pt idx="413">
                  <c:v>precision day 2 validaiton - CC</c:v>
                </c:pt>
                <c:pt idx="416">
                  <c:v>precision day 3 validation - CC</c:v>
                </c:pt>
                <c:pt idx="420">
                  <c:v>Assayed for information only</c:v>
                </c:pt>
                <c:pt idx="422">
                  <c:v>-11410</c:v>
                </c:pt>
                <c:pt idx="424">
                  <c:v>2019-11425</c:v>
                </c:pt>
              </c:strCache>
            </c:strRef>
          </c:cat>
          <c:val>
            <c:numRef>
              <c:f>Normal!$F$2:$F$431</c:f>
              <c:numCache>
                <c:formatCode>0.0</c:formatCode>
                <c:ptCount val="430"/>
                <c:pt idx="0">
                  <c:v>100.01770270270254</c:v>
                </c:pt>
                <c:pt idx="1">
                  <c:v>100.01770270270254</c:v>
                </c:pt>
                <c:pt idx="2">
                  <c:v>100.01770270270254</c:v>
                </c:pt>
                <c:pt idx="3">
                  <c:v>100.01770270270254</c:v>
                </c:pt>
                <c:pt idx="4">
                  <c:v>100.01770270270254</c:v>
                </c:pt>
                <c:pt idx="5">
                  <c:v>100.01770270270254</c:v>
                </c:pt>
                <c:pt idx="6">
                  <c:v>100.01770270270254</c:v>
                </c:pt>
                <c:pt idx="7">
                  <c:v>100.01770270270254</c:v>
                </c:pt>
                <c:pt idx="8">
                  <c:v>100.01770270270254</c:v>
                </c:pt>
                <c:pt idx="9">
                  <c:v>100.01770270270254</c:v>
                </c:pt>
                <c:pt idx="10">
                  <c:v>100.01770270270254</c:v>
                </c:pt>
                <c:pt idx="11">
                  <c:v>100.01770270270254</c:v>
                </c:pt>
                <c:pt idx="12">
                  <c:v>100.01770270270254</c:v>
                </c:pt>
                <c:pt idx="13">
                  <c:v>100.01770270270254</c:v>
                </c:pt>
                <c:pt idx="14">
                  <c:v>100.01770270270254</c:v>
                </c:pt>
                <c:pt idx="15">
                  <c:v>100.01770270270254</c:v>
                </c:pt>
                <c:pt idx="16">
                  <c:v>100.01770270270254</c:v>
                </c:pt>
                <c:pt idx="17">
                  <c:v>100.01770270270254</c:v>
                </c:pt>
                <c:pt idx="18">
                  <c:v>100.01770270270254</c:v>
                </c:pt>
                <c:pt idx="19">
                  <c:v>100.01770270270254</c:v>
                </c:pt>
                <c:pt idx="20">
                  <c:v>100.01770270270254</c:v>
                </c:pt>
                <c:pt idx="21">
                  <c:v>100.01770270270254</c:v>
                </c:pt>
                <c:pt idx="22">
                  <c:v>100.01770270270254</c:v>
                </c:pt>
                <c:pt idx="23">
                  <c:v>100.01770270270254</c:v>
                </c:pt>
                <c:pt idx="24">
                  <c:v>100.01770270270254</c:v>
                </c:pt>
                <c:pt idx="25">
                  <c:v>100.01770270270254</c:v>
                </c:pt>
                <c:pt idx="26">
                  <c:v>100.01770270270254</c:v>
                </c:pt>
                <c:pt idx="27">
                  <c:v>100.01770270270254</c:v>
                </c:pt>
                <c:pt idx="28">
                  <c:v>100.01770270270254</c:v>
                </c:pt>
                <c:pt idx="29">
                  <c:v>100.01770270270254</c:v>
                </c:pt>
                <c:pt idx="30">
                  <c:v>100.01770270270254</c:v>
                </c:pt>
                <c:pt idx="31">
                  <c:v>100.01770270270254</c:v>
                </c:pt>
                <c:pt idx="32">
                  <c:v>100.01770270270254</c:v>
                </c:pt>
                <c:pt idx="33">
                  <c:v>100.01770270270254</c:v>
                </c:pt>
                <c:pt idx="34">
                  <c:v>100.01770270270254</c:v>
                </c:pt>
                <c:pt idx="35">
                  <c:v>100.01770270270254</c:v>
                </c:pt>
                <c:pt idx="36">
                  <c:v>100.01770270270254</c:v>
                </c:pt>
                <c:pt idx="37">
                  <c:v>100.01770270270254</c:v>
                </c:pt>
                <c:pt idx="38">
                  <c:v>100.01770270270254</c:v>
                </c:pt>
                <c:pt idx="39">
                  <c:v>100.01770270270254</c:v>
                </c:pt>
                <c:pt idx="40">
                  <c:v>100.01770270270254</c:v>
                </c:pt>
                <c:pt idx="41">
                  <c:v>100.01770270270254</c:v>
                </c:pt>
                <c:pt idx="42">
                  <c:v>100.01770270270254</c:v>
                </c:pt>
                <c:pt idx="43">
                  <c:v>100.01770270270254</c:v>
                </c:pt>
                <c:pt idx="44">
                  <c:v>100.01770270270254</c:v>
                </c:pt>
                <c:pt idx="45">
                  <c:v>100.01770270270254</c:v>
                </c:pt>
                <c:pt idx="46">
                  <c:v>100.01770270270254</c:v>
                </c:pt>
                <c:pt idx="47">
                  <c:v>100.01770270270254</c:v>
                </c:pt>
                <c:pt idx="48">
                  <c:v>100.01770270270254</c:v>
                </c:pt>
                <c:pt idx="49">
                  <c:v>100.01770270270254</c:v>
                </c:pt>
                <c:pt idx="50">
                  <c:v>100.01770270270254</c:v>
                </c:pt>
                <c:pt idx="51">
                  <c:v>100.01770270270254</c:v>
                </c:pt>
                <c:pt idx="52">
                  <c:v>100.01770270270254</c:v>
                </c:pt>
                <c:pt idx="53">
                  <c:v>100.01770270270254</c:v>
                </c:pt>
                <c:pt idx="54">
                  <c:v>100.01770270270254</c:v>
                </c:pt>
                <c:pt idx="55">
                  <c:v>100.01770270270254</c:v>
                </c:pt>
                <c:pt idx="56">
                  <c:v>100.01770270270254</c:v>
                </c:pt>
                <c:pt idx="57">
                  <c:v>100.01770270270254</c:v>
                </c:pt>
                <c:pt idx="58">
                  <c:v>100.01770270270254</c:v>
                </c:pt>
                <c:pt idx="59">
                  <c:v>100.01770270270254</c:v>
                </c:pt>
                <c:pt idx="60">
                  <c:v>100.01770270270254</c:v>
                </c:pt>
                <c:pt idx="61">
                  <c:v>100.01770270270254</c:v>
                </c:pt>
                <c:pt idx="62">
                  <c:v>100.01770270270254</c:v>
                </c:pt>
                <c:pt idx="63">
                  <c:v>100.01770270270254</c:v>
                </c:pt>
                <c:pt idx="64">
                  <c:v>100.01770270270254</c:v>
                </c:pt>
                <c:pt idx="65">
                  <c:v>100.01770270270254</c:v>
                </c:pt>
                <c:pt idx="66">
                  <c:v>100.01770270270254</c:v>
                </c:pt>
                <c:pt idx="67">
                  <c:v>100.01770270270254</c:v>
                </c:pt>
                <c:pt idx="68">
                  <c:v>100.01770270270254</c:v>
                </c:pt>
                <c:pt idx="69">
                  <c:v>100.01770270270254</c:v>
                </c:pt>
                <c:pt idx="70">
                  <c:v>100.01770270270254</c:v>
                </c:pt>
                <c:pt idx="71">
                  <c:v>100.01770270270254</c:v>
                </c:pt>
                <c:pt idx="72">
                  <c:v>100.01770270270254</c:v>
                </c:pt>
                <c:pt idx="73">
                  <c:v>100.01770270270254</c:v>
                </c:pt>
                <c:pt idx="74">
                  <c:v>100.01770270270254</c:v>
                </c:pt>
                <c:pt idx="75">
                  <c:v>100.01770270270254</c:v>
                </c:pt>
                <c:pt idx="76">
                  <c:v>100.01770270270254</c:v>
                </c:pt>
                <c:pt idx="77">
                  <c:v>100.01770270270254</c:v>
                </c:pt>
                <c:pt idx="78">
                  <c:v>100.01770270270254</c:v>
                </c:pt>
                <c:pt idx="79">
                  <c:v>100.01770270270254</c:v>
                </c:pt>
                <c:pt idx="80">
                  <c:v>100.01770270270254</c:v>
                </c:pt>
                <c:pt idx="81">
                  <c:v>100.01770270270254</c:v>
                </c:pt>
                <c:pt idx="82">
                  <c:v>100.01770270270254</c:v>
                </c:pt>
                <c:pt idx="83">
                  <c:v>100.01770270270254</c:v>
                </c:pt>
                <c:pt idx="84">
                  <c:v>100.01770270270254</c:v>
                </c:pt>
                <c:pt idx="85">
                  <c:v>100.01770270270254</c:v>
                </c:pt>
                <c:pt idx="86">
                  <c:v>100.01770270270254</c:v>
                </c:pt>
                <c:pt idx="87">
                  <c:v>100.01770270270254</c:v>
                </c:pt>
                <c:pt idx="88">
                  <c:v>100.01770270270254</c:v>
                </c:pt>
                <c:pt idx="89">
                  <c:v>100.01770270270254</c:v>
                </c:pt>
                <c:pt idx="90">
                  <c:v>100.01770270270254</c:v>
                </c:pt>
                <c:pt idx="91">
                  <c:v>100.01770270270254</c:v>
                </c:pt>
                <c:pt idx="92">
                  <c:v>100.01770270270254</c:v>
                </c:pt>
                <c:pt idx="93">
                  <c:v>100.01770270270254</c:v>
                </c:pt>
                <c:pt idx="94">
                  <c:v>100.01770270270254</c:v>
                </c:pt>
                <c:pt idx="95">
                  <c:v>100.01770270270254</c:v>
                </c:pt>
                <c:pt idx="96">
                  <c:v>100.01770270270254</c:v>
                </c:pt>
                <c:pt idx="97">
                  <c:v>100.01770270270254</c:v>
                </c:pt>
                <c:pt idx="98">
                  <c:v>100.01770270270254</c:v>
                </c:pt>
                <c:pt idx="99">
                  <c:v>100.01770270270254</c:v>
                </c:pt>
                <c:pt idx="100">
                  <c:v>100.01770270270254</c:v>
                </c:pt>
                <c:pt idx="101">
                  <c:v>100.01770270270254</c:v>
                </c:pt>
                <c:pt idx="102">
                  <c:v>100.01770270270254</c:v>
                </c:pt>
                <c:pt idx="103">
                  <c:v>100.01770270270254</c:v>
                </c:pt>
                <c:pt idx="104">
                  <c:v>100.01770270270254</c:v>
                </c:pt>
                <c:pt idx="105">
                  <c:v>100.01770270270254</c:v>
                </c:pt>
                <c:pt idx="106">
                  <c:v>100.01770270270254</c:v>
                </c:pt>
                <c:pt idx="107">
                  <c:v>100.01770270270254</c:v>
                </c:pt>
                <c:pt idx="108">
                  <c:v>100.01770270270254</c:v>
                </c:pt>
                <c:pt idx="109">
                  <c:v>100.01770270270254</c:v>
                </c:pt>
                <c:pt idx="110">
                  <c:v>100.01770270270254</c:v>
                </c:pt>
                <c:pt idx="111">
                  <c:v>100.01770270270254</c:v>
                </c:pt>
                <c:pt idx="112">
                  <c:v>100.01770270270254</c:v>
                </c:pt>
                <c:pt idx="113">
                  <c:v>100.01770270270254</c:v>
                </c:pt>
                <c:pt idx="114">
                  <c:v>100.01770270270254</c:v>
                </c:pt>
                <c:pt idx="115">
                  <c:v>100.01770270270254</c:v>
                </c:pt>
                <c:pt idx="116">
                  <c:v>100.01770270270254</c:v>
                </c:pt>
                <c:pt idx="117">
                  <c:v>100.01770270270254</c:v>
                </c:pt>
                <c:pt idx="118">
                  <c:v>100.01770270270254</c:v>
                </c:pt>
                <c:pt idx="119">
                  <c:v>100.01770270270254</c:v>
                </c:pt>
                <c:pt idx="120">
                  <c:v>100.01770270270254</c:v>
                </c:pt>
                <c:pt idx="121">
                  <c:v>100.01770270270254</c:v>
                </c:pt>
                <c:pt idx="122">
                  <c:v>100.01770270270254</c:v>
                </c:pt>
                <c:pt idx="123">
                  <c:v>100.01770270270254</c:v>
                </c:pt>
                <c:pt idx="124">
                  <c:v>100.01770270270254</c:v>
                </c:pt>
                <c:pt idx="125">
                  <c:v>100.01770270270254</c:v>
                </c:pt>
                <c:pt idx="126">
                  <c:v>100.01770270270254</c:v>
                </c:pt>
                <c:pt idx="127">
                  <c:v>100.01770270270254</c:v>
                </c:pt>
                <c:pt idx="128">
                  <c:v>100.01770270270254</c:v>
                </c:pt>
                <c:pt idx="130">
                  <c:v>100.01770270270254</c:v>
                </c:pt>
                <c:pt idx="131">
                  <c:v>100.01770270270254</c:v>
                </c:pt>
                <c:pt idx="132">
                  <c:v>100.01770270270254</c:v>
                </c:pt>
                <c:pt idx="133">
                  <c:v>100.01770270270254</c:v>
                </c:pt>
                <c:pt idx="134">
                  <c:v>100.01770270270254</c:v>
                </c:pt>
                <c:pt idx="135">
                  <c:v>100.01770270270254</c:v>
                </c:pt>
                <c:pt idx="136">
                  <c:v>100.01770270270254</c:v>
                </c:pt>
                <c:pt idx="137">
                  <c:v>100.01770270270254</c:v>
                </c:pt>
                <c:pt idx="138">
                  <c:v>100.01770270270254</c:v>
                </c:pt>
                <c:pt idx="139">
                  <c:v>100.01770270270254</c:v>
                </c:pt>
                <c:pt idx="140">
                  <c:v>100.01770270270254</c:v>
                </c:pt>
                <c:pt idx="141">
                  <c:v>100.01770270270254</c:v>
                </c:pt>
                <c:pt idx="142">
                  <c:v>100.01770270270254</c:v>
                </c:pt>
                <c:pt idx="143">
                  <c:v>100.01770270270254</c:v>
                </c:pt>
                <c:pt idx="144">
                  <c:v>100.01770270270254</c:v>
                </c:pt>
                <c:pt idx="145">
                  <c:v>100.01770270270254</c:v>
                </c:pt>
                <c:pt idx="146">
                  <c:v>100.01770270270254</c:v>
                </c:pt>
                <c:pt idx="147">
                  <c:v>100.01770270270254</c:v>
                </c:pt>
                <c:pt idx="148">
                  <c:v>100.01770270270254</c:v>
                </c:pt>
                <c:pt idx="149">
                  <c:v>100.01770270270254</c:v>
                </c:pt>
                <c:pt idx="150">
                  <c:v>100.01770270270254</c:v>
                </c:pt>
                <c:pt idx="151">
                  <c:v>100.01770270270254</c:v>
                </c:pt>
                <c:pt idx="152">
                  <c:v>100.01770270270254</c:v>
                </c:pt>
                <c:pt idx="153">
                  <c:v>100.01770270270254</c:v>
                </c:pt>
                <c:pt idx="154">
                  <c:v>100.01770270270254</c:v>
                </c:pt>
                <c:pt idx="155">
                  <c:v>100.01770270270254</c:v>
                </c:pt>
                <c:pt idx="156">
                  <c:v>100.01770270270254</c:v>
                </c:pt>
                <c:pt idx="157">
                  <c:v>100.01770270270254</c:v>
                </c:pt>
                <c:pt idx="158">
                  <c:v>100.01770270270254</c:v>
                </c:pt>
                <c:pt idx="159">
                  <c:v>100.01770270270254</c:v>
                </c:pt>
                <c:pt idx="160">
                  <c:v>100.01770270270254</c:v>
                </c:pt>
                <c:pt idx="161">
                  <c:v>100.01770270270254</c:v>
                </c:pt>
                <c:pt idx="162">
                  <c:v>100.01770270270254</c:v>
                </c:pt>
                <c:pt idx="163">
                  <c:v>100.01770270270254</c:v>
                </c:pt>
                <c:pt idx="164">
                  <c:v>100.01770270270254</c:v>
                </c:pt>
                <c:pt idx="165">
                  <c:v>100.01770270270254</c:v>
                </c:pt>
                <c:pt idx="166">
                  <c:v>100.01770270270254</c:v>
                </c:pt>
                <c:pt idx="167">
                  <c:v>100.01770270270254</c:v>
                </c:pt>
                <c:pt idx="168">
                  <c:v>100.01770270270254</c:v>
                </c:pt>
                <c:pt idx="169">
                  <c:v>100.01770270270254</c:v>
                </c:pt>
                <c:pt idx="170">
                  <c:v>100.01770270270254</c:v>
                </c:pt>
                <c:pt idx="171">
                  <c:v>100.01770270270254</c:v>
                </c:pt>
                <c:pt idx="172">
                  <c:v>100.01770270270254</c:v>
                </c:pt>
                <c:pt idx="173">
                  <c:v>100.01770270270254</c:v>
                </c:pt>
                <c:pt idx="174">
                  <c:v>100.01770270270254</c:v>
                </c:pt>
                <c:pt idx="175">
                  <c:v>100.01770270270254</c:v>
                </c:pt>
                <c:pt idx="176">
                  <c:v>100.01770270270254</c:v>
                </c:pt>
                <c:pt idx="177">
                  <c:v>100.01770270270254</c:v>
                </c:pt>
                <c:pt idx="178">
                  <c:v>100.01770270270254</c:v>
                </c:pt>
                <c:pt idx="179">
                  <c:v>100.01770270270254</c:v>
                </c:pt>
                <c:pt idx="180">
                  <c:v>100.01770270270254</c:v>
                </c:pt>
                <c:pt idx="181">
                  <c:v>100.01770270270254</c:v>
                </c:pt>
                <c:pt idx="182">
                  <c:v>100.01770270270254</c:v>
                </c:pt>
                <c:pt idx="183">
                  <c:v>100.01770270270254</c:v>
                </c:pt>
                <c:pt idx="184">
                  <c:v>100.01770270270254</c:v>
                </c:pt>
                <c:pt idx="185">
                  <c:v>100.01770270270254</c:v>
                </c:pt>
                <c:pt idx="186">
                  <c:v>100.01770270270254</c:v>
                </c:pt>
                <c:pt idx="187">
                  <c:v>100.01770270270254</c:v>
                </c:pt>
                <c:pt idx="188">
                  <c:v>100.01770270270254</c:v>
                </c:pt>
                <c:pt idx="189">
                  <c:v>100.01770270270254</c:v>
                </c:pt>
                <c:pt idx="190">
                  <c:v>100.01770270270254</c:v>
                </c:pt>
                <c:pt idx="191">
                  <c:v>100.01770270270254</c:v>
                </c:pt>
                <c:pt idx="192">
                  <c:v>100.01770270270254</c:v>
                </c:pt>
                <c:pt idx="193">
                  <c:v>100.01770270270254</c:v>
                </c:pt>
                <c:pt idx="194">
                  <c:v>100.01770270270254</c:v>
                </c:pt>
                <c:pt idx="195">
                  <c:v>100.01770270270254</c:v>
                </c:pt>
                <c:pt idx="196">
                  <c:v>100.01770270270254</c:v>
                </c:pt>
                <c:pt idx="197">
                  <c:v>100.01770270270254</c:v>
                </c:pt>
                <c:pt idx="198">
                  <c:v>100.01770270270254</c:v>
                </c:pt>
                <c:pt idx="199">
                  <c:v>100.01770270270254</c:v>
                </c:pt>
                <c:pt idx="200">
                  <c:v>100.01770270270254</c:v>
                </c:pt>
                <c:pt idx="201">
                  <c:v>100.01770270270254</c:v>
                </c:pt>
                <c:pt idx="202">
                  <c:v>100.01770270270254</c:v>
                </c:pt>
                <c:pt idx="203">
                  <c:v>100.01770270270254</c:v>
                </c:pt>
                <c:pt idx="204">
                  <c:v>100.01770270270254</c:v>
                </c:pt>
                <c:pt idx="205">
                  <c:v>100.01770270270254</c:v>
                </c:pt>
                <c:pt idx="206">
                  <c:v>100.01770270270254</c:v>
                </c:pt>
                <c:pt idx="207">
                  <c:v>100.01770270270254</c:v>
                </c:pt>
                <c:pt idx="208">
                  <c:v>100.01770270270254</c:v>
                </c:pt>
                <c:pt idx="209">
                  <c:v>100.01770270270254</c:v>
                </c:pt>
                <c:pt idx="210">
                  <c:v>100.01770270270254</c:v>
                </c:pt>
                <c:pt idx="211">
                  <c:v>100.01770270270254</c:v>
                </c:pt>
                <c:pt idx="212">
                  <c:v>100.01770270270254</c:v>
                </c:pt>
                <c:pt idx="213">
                  <c:v>100.01770270270254</c:v>
                </c:pt>
                <c:pt idx="214">
                  <c:v>100.01770270270254</c:v>
                </c:pt>
                <c:pt idx="215">
                  <c:v>100.01770270270254</c:v>
                </c:pt>
                <c:pt idx="216">
                  <c:v>100.01770270270254</c:v>
                </c:pt>
                <c:pt idx="217">
                  <c:v>100.01770270270254</c:v>
                </c:pt>
                <c:pt idx="218">
                  <c:v>100.01770270270254</c:v>
                </c:pt>
                <c:pt idx="219">
                  <c:v>100.01770270270254</c:v>
                </c:pt>
                <c:pt idx="220">
                  <c:v>100.01770270270254</c:v>
                </c:pt>
                <c:pt idx="221">
                  <c:v>100.01770270270254</c:v>
                </c:pt>
                <c:pt idx="222">
                  <c:v>100.01770270270254</c:v>
                </c:pt>
                <c:pt idx="223">
                  <c:v>100.01770270270254</c:v>
                </c:pt>
                <c:pt idx="224">
                  <c:v>100.01770270270254</c:v>
                </c:pt>
                <c:pt idx="225">
                  <c:v>100.01770270270254</c:v>
                </c:pt>
                <c:pt idx="226">
                  <c:v>100.01770270270254</c:v>
                </c:pt>
                <c:pt idx="227">
                  <c:v>100.01770270270254</c:v>
                </c:pt>
                <c:pt idx="228">
                  <c:v>100.01770270270254</c:v>
                </c:pt>
                <c:pt idx="229">
                  <c:v>100.01770270270254</c:v>
                </c:pt>
                <c:pt idx="230">
                  <c:v>100.01770270270254</c:v>
                </c:pt>
                <c:pt idx="231">
                  <c:v>100.01770270270254</c:v>
                </c:pt>
                <c:pt idx="232">
                  <c:v>100.01770270270254</c:v>
                </c:pt>
                <c:pt idx="233">
                  <c:v>100.01770270270254</c:v>
                </c:pt>
                <c:pt idx="234">
                  <c:v>100.01770270270254</c:v>
                </c:pt>
                <c:pt idx="235">
                  <c:v>100.01770270270254</c:v>
                </c:pt>
                <c:pt idx="236">
                  <c:v>100.01770270270254</c:v>
                </c:pt>
                <c:pt idx="237">
                  <c:v>100.01770270270254</c:v>
                </c:pt>
                <c:pt idx="238">
                  <c:v>100.01770270270254</c:v>
                </c:pt>
                <c:pt idx="239">
                  <c:v>100.01770270270254</c:v>
                </c:pt>
                <c:pt idx="240">
                  <c:v>100.01770270270254</c:v>
                </c:pt>
                <c:pt idx="241">
                  <c:v>100.01770270270254</c:v>
                </c:pt>
                <c:pt idx="242">
                  <c:v>100.01770270270254</c:v>
                </c:pt>
                <c:pt idx="243">
                  <c:v>100.01770270270254</c:v>
                </c:pt>
                <c:pt idx="244">
                  <c:v>100.01770270270254</c:v>
                </c:pt>
                <c:pt idx="245">
                  <c:v>100.01770270270254</c:v>
                </c:pt>
                <c:pt idx="246">
                  <c:v>100.01770270270254</c:v>
                </c:pt>
                <c:pt idx="247">
                  <c:v>100.01770270270254</c:v>
                </c:pt>
                <c:pt idx="248">
                  <c:v>100.01770270270254</c:v>
                </c:pt>
                <c:pt idx="249">
                  <c:v>100.01770270270254</c:v>
                </c:pt>
                <c:pt idx="250">
                  <c:v>100.01770270270254</c:v>
                </c:pt>
                <c:pt idx="251">
                  <c:v>100.01770270270254</c:v>
                </c:pt>
                <c:pt idx="252">
                  <c:v>100.01770270270254</c:v>
                </c:pt>
                <c:pt idx="253">
                  <c:v>100.01770270270254</c:v>
                </c:pt>
                <c:pt idx="254">
                  <c:v>100.01770270270254</c:v>
                </c:pt>
                <c:pt idx="255">
                  <c:v>100.01770270270254</c:v>
                </c:pt>
                <c:pt idx="256">
                  <c:v>100.01770270270254</c:v>
                </c:pt>
                <c:pt idx="257">
                  <c:v>100.01770270270254</c:v>
                </c:pt>
                <c:pt idx="258">
                  <c:v>100.01770270270254</c:v>
                </c:pt>
                <c:pt idx="259">
                  <c:v>100.01770270270254</c:v>
                </c:pt>
                <c:pt idx="260">
                  <c:v>100.01770270270254</c:v>
                </c:pt>
                <c:pt idx="261">
                  <c:v>100.01770270270254</c:v>
                </c:pt>
                <c:pt idx="262">
                  <c:v>100.01770270270254</c:v>
                </c:pt>
                <c:pt idx="263">
                  <c:v>100.01770270270254</c:v>
                </c:pt>
                <c:pt idx="264">
                  <c:v>100.01770270270254</c:v>
                </c:pt>
                <c:pt idx="265">
                  <c:v>100.01770270270254</c:v>
                </c:pt>
                <c:pt idx="266">
                  <c:v>100.01770270270254</c:v>
                </c:pt>
                <c:pt idx="267">
                  <c:v>100.01770270270254</c:v>
                </c:pt>
                <c:pt idx="268">
                  <c:v>100.01770270270254</c:v>
                </c:pt>
                <c:pt idx="269">
                  <c:v>100.01770270270254</c:v>
                </c:pt>
                <c:pt idx="270">
                  <c:v>100.01770270270254</c:v>
                </c:pt>
                <c:pt idx="271">
                  <c:v>100.01770270270254</c:v>
                </c:pt>
                <c:pt idx="272">
                  <c:v>100.01770270270254</c:v>
                </c:pt>
                <c:pt idx="273">
                  <c:v>100.01770270270254</c:v>
                </c:pt>
                <c:pt idx="274">
                  <c:v>100.01770270270254</c:v>
                </c:pt>
                <c:pt idx="275">
                  <c:v>100.01770270270254</c:v>
                </c:pt>
                <c:pt idx="276">
                  <c:v>100.01770270270254</c:v>
                </c:pt>
                <c:pt idx="277">
                  <c:v>100.01770270270254</c:v>
                </c:pt>
                <c:pt idx="278">
                  <c:v>100.01770270270254</c:v>
                </c:pt>
                <c:pt idx="279">
                  <c:v>100.01770270270254</c:v>
                </c:pt>
                <c:pt idx="280">
                  <c:v>100.01770270270254</c:v>
                </c:pt>
                <c:pt idx="281">
                  <c:v>100.01770270270254</c:v>
                </c:pt>
                <c:pt idx="282">
                  <c:v>100.01770270270254</c:v>
                </c:pt>
                <c:pt idx="283">
                  <c:v>100.01770270270254</c:v>
                </c:pt>
                <c:pt idx="284">
                  <c:v>100.01770270270254</c:v>
                </c:pt>
                <c:pt idx="285">
                  <c:v>100.01770270270254</c:v>
                </c:pt>
                <c:pt idx="286">
                  <c:v>100.01770270270254</c:v>
                </c:pt>
                <c:pt idx="287">
                  <c:v>100.01770270270254</c:v>
                </c:pt>
                <c:pt idx="288">
                  <c:v>100.01770270270254</c:v>
                </c:pt>
                <c:pt idx="289">
                  <c:v>100.01770270270254</c:v>
                </c:pt>
                <c:pt idx="290">
                  <c:v>100.01770270270254</c:v>
                </c:pt>
                <c:pt idx="291">
                  <c:v>100.01770270270254</c:v>
                </c:pt>
                <c:pt idx="292">
                  <c:v>100.01770270270254</c:v>
                </c:pt>
                <c:pt idx="293">
                  <c:v>100.01770270270254</c:v>
                </c:pt>
                <c:pt idx="294">
                  <c:v>100.01770270270254</c:v>
                </c:pt>
                <c:pt idx="295">
                  <c:v>100.01770270270254</c:v>
                </c:pt>
                <c:pt idx="296">
                  <c:v>100.01770270270254</c:v>
                </c:pt>
                <c:pt idx="297">
                  <c:v>100.01770270270254</c:v>
                </c:pt>
                <c:pt idx="298">
                  <c:v>100.01770270270254</c:v>
                </c:pt>
                <c:pt idx="299">
                  <c:v>100.01770270270254</c:v>
                </c:pt>
                <c:pt idx="300">
                  <c:v>100.01770270270254</c:v>
                </c:pt>
                <c:pt idx="301">
                  <c:v>100.01770270270254</c:v>
                </c:pt>
                <c:pt idx="302">
                  <c:v>100.01770270270254</c:v>
                </c:pt>
                <c:pt idx="303">
                  <c:v>100.01770270270254</c:v>
                </c:pt>
                <c:pt idx="304">
                  <c:v>100.01770270270254</c:v>
                </c:pt>
                <c:pt idx="305">
                  <c:v>100.01770270270254</c:v>
                </c:pt>
                <c:pt idx="306">
                  <c:v>100.01770270270254</c:v>
                </c:pt>
                <c:pt idx="307">
                  <c:v>100.01770270270254</c:v>
                </c:pt>
                <c:pt idx="308">
                  <c:v>100.01770270270254</c:v>
                </c:pt>
                <c:pt idx="309">
                  <c:v>100.01770270270254</c:v>
                </c:pt>
                <c:pt idx="310">
                  <c:v>100.01770270270254</c:v>
                </c:pt>
                <c:pt idx="311">
                  <c:v>100.01770270270254</c:v>
                </c:pt>
                <c:pt idx="312">
                  <c:v>100.01770270270254</c:v>
                </c:pt>
                <c:pt idx="313">
                  <c:v>100.01770270270254</c:v>
                </c:pt>
                <c:pt idx="314">
                  <c:v>100.01770270270254</c:v>
                </c:pt>
                <c:pt idx="315">
                  <c:v>100.01770270270254</c:v>
                </c:pt>
                <c:pt idx="316">
                  <c:v>100.01770270270254</c:v>
                </c:pt>
                <c:pt idx="317">
                  <c:v>100.01770270270254</c:v>
                </c:pt>
                <c:pt idx="318">
                  <c:v>100.01770270270254</c:v>
                </c:pt>
                <c:pt idx="319">
                  <c:v>100.01770270270254</c:v>
                </c:pt>
                <c:pt idx="320">
                  <c:v>100.01770270270254</c:v>
                </c:pt>
                <c:pt idx="321">
                  <c:v>100.01770270270254</c:v>
                </c:pt>
                <c:pt idx="322">
                  <c:v>100.01770270270254</c:v>
                </c:pt>
                <c:pt idx="323">
                  <c:v>100.01770270270254</c:v>
                </c:pt>
                <c:pt idx="324">
                  <c:v>100.01770270270254</c:v>
                </c:pt>
                <c:pt idx="325">
                  <c:v>100.01770270270254</c:v>
                </c:pt>
                <c:pt idx="326">
                  <c:v>100.01770270270254</c:v>
                </c:pt>
                <c:pt idx="327">
                  <c:v>100.01770270270254</c:v>
                </c:pt>
                <c:pt idx="328">
                  <c:v>100.01770270270254</c:v>
                </c:pt>
                <c:pt idx="329">
                  <c:v>100.01770270270254</c:v>
                </c:pt>
                <c:pt idx="330">
                  <c:v>100.01770270270254</c:v>
                </c:pt>
                <c:pt idx="331">
                  <c:v>100.01770270270254</c:v>
                </c:pt>
                <c:pt idx="332">
                  <c:v>100.01770270270254</c:v>
                </c:pt>
                <c:pt idx="333">
                  <c:v>100.01770270270254</c:v>
                </c:pt>
                <c:pt idx="334">
                  <c:v>100.01770270270254</c:v>
                </c:pt>
                <c:pt idx="335">
                  <c:v>100.01770270270254</c:v>
                </c:pt>
                <c:pt idx="336">
                  <c:v>100.01770270270254</c:v>
                </c:pt>
                <c:pt idx="337">
                  <c:v>100.01770270270254</c:v>
                </c:pt>
                <c:pt idx="338">
                  <c:v>100.01770270270254</c:v>
                </c:pt>
                <c:pt idx="339">
                  <c:v>100.01770270270254</c:v>
                </c:pt>
                <c:pt idx="340">
                  <c:v>100.01770270270254</c:v>
                </c:pt>
                <c:pt idx="341">
                  <c:v>100.01770270270254</c:v>
                </c:pt>
                <c:pt idx="342">
                  <c:v>100.01770270270254</c:v>
                </c:pt>
                <c:pt idx="343">
                  <c:v>100.01770270270254</c:v>
                </c:pt>
                <c:pt idx="344">
                  <c:v>100.01770270270254</c:v>
                </c:pt>
                <c:pt idx="345">
                  <c:v>100.01770270270254</c:v>
                </c:pt>
                <c:pt idx="346">
                  <c:v>100.01770270270254</c:v>
                </c:pt>
                <c:pt idx="347">
                  <c:v>100.01770270270254</c:v>
                </c:pt>
                <c:pt idx="348">
                  <c:v>100.01770270270254</c:v>
                </c:pt>
                <c:pt idx="349">
                  <c:v>100.01770270270254</c:v>
                </c:pt>
                <c:pt idx="350">
                  <c:v>100.01770270270254</c:v>
                </c:pt>
                <c:pt idx="351">
                  <c:v>100.01770270270254</c:v>
                </c:pt>
                <c:pt idx="352">
                  <c:v>100.01770270270254</c:v>
                </c:pt>
                <c:pt idx="353">
                  <c:v>100.01770270270254</c:v>
                </c:pt>
                <c:pt idx="354">
                  <c:v>100.01770270270254</c:v>
                </c:pt>
                <c:pt idx="355">
                  <c:v>100.01770270270254</c:v>
                </c:pt>
                <c:pt idx="356">
                  <c:v>100.01770270270254</c:v>
                </c:pt>
                <c:pt idx="357">
                  <c:v>100.01770270270254</c:v>
                </c:pt>
                <c:pt idx="358">
                  <c:v>100.01770270270254</c:v>
                </c:pt>
                <c:pt idx="359">
                  <c:v>100.01770270270254</c:v>
                </c:pt>
                <c:pt idx="360">
                  <c:v>100.01770270270254</c:v>
                </c:pt>
                <c:pt idx="361">
                  <c:v>100.01770270270254</c:v>
                </c:pt>
                <c:pt idx="362">
                  <c:v>100.01770270270254</c:v>
                </c:pt>
                <c:pt idx="363">
                  <c:v>100.01770270270254</c:v>
                </c:pt>
                <c:pt idx="364">
                  <c:v>100.01770270270254</c:v>
                </c:pt>
                <c:pt idx="365">
                  <c:v>100.01770270270254</c:v>
                </c:pt>
                <c:pt idx="366">
                  <c:v>100.01770270270254</c:v>
                </c:pt>
                <c:pt idx="367">
                  <c:v>100.01770270270254</c:v>
                </c:pt>
                <c:pt idx="368">
                  <c:v>100.01770270270254</c:v>
                </c:pt>
                <c:pt idx="369">
                  <c:v>100.01770270270254</c:v>
                </c:pt>
                <c:pt idx="370">
                  <c:v>100.01770270270254</c:v>
                </c:pt>
                <c:pt idx="371">
                  <c:v>100.01770270270254</c:v>
                </c:pt>
                <c:pt idx="372">
                  <c:v>100.01770270270254</c:v>
                </c:pt>
                <c:pt idx="373">
                  <c:v>100.01770270270254</c:v>
                </c:pt>
                <c:pt idx="374">
                  <c:v>100.01770270270254</c:v>
                </c:pt>
                <c:pt idx="375">
                  <c:v>100.01770270270254</c:v>
                </c:pt>
                <c:pt idx="376">
                  <c:v>100.01770270270254</c:v>
                </c:pt>
                <c:pt idx="377">
                  <c:v>100.01770270270254</c:v>
                </c:pt>
                <c:pt idx="378">
                  <c:v>100.01770270270254</c:v>
                </c:pt>
                <c:pt idx="379">
                  <c:v>100.01770270270254</c:v>
                </c:pt>
                <c:pt idx="380">
                  <c:v>100.01770270270254</c:v>
                </c:pt>
                <c:pt idx="381">
                  <c:v>100.01770270270254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1-4DF3-B391-D15DCC022034}"/>
            </c:ext>
          </c:extLst>
        </c:ser>
        <c:ser>
          <c:idx val="2"/>
          <c:order val="2"/>
          <c:tx>
            <c:strRef>
              <c:f>Normal!$I$1</c:f>
              <c:strCache>
                <c:ptCount val="1"/>
                <c:pt idx="0">
                  <c:v>UCL</c:v>
                </c:pt>
              </c:strCache>
            </c:strRef>
          </c:tx>
          <c:spPr>
            <a:ln w="571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Normal!$D$2:$D$431</c:f>
              <c:strCache>
                <c:ptCount val="425"/>
                <c:pt idx="0">
                  <c:v>validation</c:v>
                </c:pt>
                <c:pt idx="24">
                  <c:v>pipette study</c:v>
                </c:pt>
                <c:pt idx="32">
                  <c:v>filter study</c:v>
                </c:pt>
                <c:pt idx="39">
                  <c:v>zero time TG adsorption</c:v>
                </c:pt>
                <c:pt idx="42">
                  <c:v>1 wk ad.</c:v>
                </c:pt>
                <c:pt idx="51">
                  <c:v>2 wk ad.</c:v>
                </c:pt>
                <c:pt idx="59">
                  <c:v>aaba out</c:v>
                </c:pt>
                <c:pt idx="60">
                  <c:v>3 wk ad.</c:v>
                </c:pt>
                <c:pt idx="69">
                  <c:v>4 wk ad.</c:v>
                </c:pt>
                <c:pt idx="78">
                  <c:v>zero adsorp #3</c:v>
                </c:pt>
                <c:pt idx="81">
                  <c:v>2wk adsorp #3</c:v>
                </c:pt>
                <c:pt idx="86">
                  <c:v>2 wk adsorp #3</c:v>
                </c:pt>
                <c:pt idx="87">
                  <c:v>PJ Nadav H/L repeat</c:v>
                </c:pt>
                <c:pt idx="90">
                  <c:v>IgF1 (JC)</c:v>
                </c:pt>
                <c:pt idx="93">
                  <c:v>IgF1 #2 (JC)</c:v>
                </c:pt>
                <c:pt idx="99">
                  <c:v>adsorp #3 4wk</c:v>
                </c:pt>
                <c:pt idx="119">
                  <c:v>AABA out</c:v>
                </c:pt>
                <c:pt idx="127">
                  <c:v>1st TG sample - RR</c:v>
                </c:pt>
                <c:pt idx="139">
                  <c:v>AABA out</c:v>
                </c:pt>
                <c:pt idx="160">
                  <c:v>IgF1 pre validation</c:v>
                </c:pt>
                <c:pt idx="185">
                  <c:v>-9,434</c:v>
                </c:pt>
                <c:pt idx="188">
                  <c:v>IGF1 validation run 1</c:v>
                </c:pt>
                <c:pt idx="193">
                  <c:v>IGF1 val . Run 2</c:v>
                </c:pt>
                <c:pt idx="200">
                  <c:v>2017-09840</c:v>
                </c:pt>
                <c:pt idx="202">
                  <c:v>2017-09901 </c:v>
                </c:pt>
                <c:pt idx="206">
                  <c:v>CW test run</c:v>
                </c:pt>
                <c:pt idx="209">
                  <c:v>CW test run</c:v>
                </c:pt>
                <c:pt idx="212">
                  <c:v>2017-09945</c:v>
                </c:pt>
                <c:pt idx="215">
                  <c:v>new AA std 6-5-2017</c:v>
                </c:pt>
                <c:pt idx="218">
                  <c:v>bsa old batch</c:v>
                </c:pt>
                <c:pt idx="221">
                  <c:v>Judy C insulin check</c:v>
                </c:pt>
                <c:pt idx="224">
                  <c:v>IGF1 round rock</c:v>
                </c:pt>
                <c:pt idx="227">
                  <c:v>IGF1 round rock</c:v>
                </c:pt>
                <c:pt idx="230">
                  <c:v>IGF1 round rock</c:v>
                </c:pt>
                <c:pt idx="233">
                  <c:v>IGF1 round rock</c:v>
                </c:pt>
                <c:pt idx="236">
                  <c:v>IGF1 round rock</c:v>
                </c:pt>
                <c:pt idx="239">
                  <c:v>Insulin linearity - JC</c:v>
                </c:pt>
                <c:pt idx="242">
                  <c:v>Insulin linearity - JC</c:v>
                </c:pt>
                <c:pt idx="245">
                  <c:v>Tg-light -10334</c:v>
                </c:pt>
                <c:pt idx="248">
                  <c:v>Tg-Heavy - 10335</c:v>
                </c:pt>
                <c:pt idx="251">
                  <c:v>Human insulin - PBS / hepes</c:v>
                </c:pt>
                <c:pt idx="254">
                  <c:v>bsa check</c:v>
                </c:pt>
                <c:pt idx="257">
                  <c:v>bsa check</c:v>
                </c:pt>
                <c:pt idx="260">
                  <c:v>Tg - light repeat for JC</c:v>
                </c:pt>
                <c:pt idx="263">
                  <c:v>2017-10454</c:v>
                </c:pt>
                <c:pt idx="266">
                  <c:v>2017-10446</c:v>
                </c:pt>
                <c:pt idx="269">
                  <c:v>2017-10447</c:v>
                </c:pt>
                <c:pt idx="272">
                  <c:v>human insulin - linearity</c:v>
                </c:pt>
                <c:pt idx="275">
                  <c:v>human insulin - linearity</c:v>
                </c:pt>
                <c:pt idx="278">
                  <c:v>bovine insulin - linearity</c:v>
                </c:pt>
                <c:pt idx="281">
                  <c:v>bovine insulin - linearity</c:v>
                </c:pt>
                <c:pt idx="284">
                  <c:v>2017-10519</c:v>
                </c:pt>
                <c:pt idx="285">
                  <c:v>Run 1</c:v>
                </c:pt>
                <c:pt idx="287">
                  <c:v>human insulin - linearity</c:v>
                </c:pt>
                <c:pt idx="290">
                  <c:v>human insulin - linearity</c:v>
                </c:pt>
                <c:pt idx="293">
                  <c:v>Run 2</c:v>
                </c:pt>
                <c:pt idx="296">
                  <c:v>New BSA control / New std</c:v>
                </c:pt>
                <c:pt idx="299">
                  <c:v>Run 3</c:v>
                </c:pt>
                <c:pt idx="313">
                  <c:v>2018-10666</c:v>
                </c:pt>
                <c:pt idx="319">
                  <c:v>2018-10734</c:v>
                </c:pt>
                <c:pt idx="322">
                  <c:v>2018-10840</c:v>
                </c:pt>
                <c:pt idx="325">
                  <c:v>2018-10839</c:v>
                </c:pt>
                <c:pt idx="328">
                  <c:v>2018-10853</c:v>
                </c:pt>
                <c:pt idx="331">
                  <c:v>2018-10897</c:v>
                </c:pt>
                <c:pt idx="334">
                  <c:v>2018-10895</c:v>
                </c:pt>
                <c:pt idx="337">
                  <c:v>2018-10942</c:v>
                </c:pt>
                <c:pt idx="340">
                  <c:v>2018-10961</c:v>
                </c:pt>
                <c:pt idx="349">
                  <c:v>2018-10944</c:v>
                </c:pt>
                <c:pt idx="352">
                  <c:v>2018-10944</c:v>
                </c:pt>
                <c:pt idx="355">
                  <c:v>2018-11018</c:v>
                </c:pt>
                <c:pt idx="358">
                  <c:v>2018-10984</c:v>
                </c:pt>
                <c:pt idx="361">
                  <c:v>2018-10998</c:v>
                </c:pt>
                <c:pt idx="367">
                  <c:v>2018-11058</c:v>
                </c:pt>
                <c:pt idx="370">
                  <c:v>2018-11080</c:v>
                </c:pt>
                <c:pt idx="373">
                  <c:v>2018-11098</c:v>
                </c:pt>
                <c:pt idx="376">
                  <c:v>2018-11144</c:v>
                </c:pt>
                <c:pt idx="379">
                  <c:v>2018-11154</c:v>
                </c:pt>
                <c:pt idx="382">
                  <c:v>2018-11155</c:v>
                </c:pt>
                <c:pt idx="385">
                  <c:v>2018-11157</c:v>
                </c:pt>
                <c:pt idx="391">
                  <c:v>2018-11099</c:v>
                </c:pt>
                <c:pt idx="394">
                  <c:v>2018-11280</c:v>
                </c:pt>
                <c:pt idx="398">
                  <c:v>11297</c:v>
                </c:pt>
                <c:pt idx="404">
                  <c:v>linearity and precision.  Validation</c:v>
                </c:pt>
                <c:pt idx="407">
                  <c:v>-11353</c:v>
                </c:pt>
                <c:pt idx="410">
                  <c:v>precision day 1  validation</c:v>
                </c:pt>
                <c:pt idx="413">
                  <c:v>precision day 2 validaiton - CC</c:v>
                </c:pt>
                <c:pt idx="416">
                  <c:v>precision day 3 validation - CC</c:v>
                </c:pt>
                <c:pt idx="420">
                  <c:v>Assayed for information only</c:v>
                </c:pt>
                <c:pt idx="422">
                  <c:v>-11410</c:v>
                </c:pt>
                <c:pt idx="424">
                  <c:v>2019-11425</c:v>
                </c:pt>
              </c:strCache>
            </c:strRef>
          </c:cat>
          <c:val>
            <c:numRef>
              <c:f>Normal!$I$2:$I$431</c:f>
              <c:numCache>
                <c:formatCode>0.0</c:formatCode>
                <c:ptCount val="43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105</c:v>
                </c:pt>
                <c:pt idx="130">
                  <c:v>105</c:v>
                </c:pt>
                <c:pt idx="131">
                  <c:v>105</c:v>
                </c:pt>
                <c:pt idx="132">
                  <c:v>105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105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105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105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105</c:v>
                </c:pt>
                <c:pt idx="208">
                  <c:v>105</c:v>
                </c:pt>
                <c:pt idx="209">
                  <c:v>105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105</c:v>
                </c:pt>
                <c:pt idx="246">
                  <c:v>105</c:v>
                </c:pt>
                <c:pt idx="247">
                  <c:v>105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105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1-4DF3-B391-D15DCC022034}"/>
            </c:ext>
          </c:extLst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LCL</c:v>
                </c:pt>
              </c:strCache>
            </c:strRef>
          </c:tx>
          <c:spPr>
            <a:ln w="571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Normal!$D$2:$D$431</c:f>
              <c:strCache>
                <c:ptCount val="425"/>
                <c:pt idx="0">
                  <c:v>validation</c:v>
                </c:pt>
                <c:pt idx="24">
                  <c:v>pipette study</c:v>
                </c:pt>
                <c:pt idx="32">
                  <c:v>filter study</c:v>
                </c:pt>
                <c:pt idx="39">
                  <c:v>zero time TG adsorption</c:v>
                </c:pt>
                <c:pt idx="42">
                  <c:v>1 wk ad.</c:v>
                </c:pt>
                <c:pt idx="51">
                  <c:v>2 wk ad.</c:v>
                </c:pt>
                <c:pt idx="59">
                  <c:v>aaba out</c:v>
                </c:pt>
                <c:pt idx="60">
                  <c:v>3 wk ad.</c:v>
                </c:pt>
                <c:pt idx="69">
                  <c:v>4 wk ad.</c:v>
                </c:pt>
                <c:pt idx="78">
                  <c:v>zero adsorp #3</c:v>
                </c:pt>
                <c:pt idx="81">
                  <c:v>2wk adsorp #3</c:v>
                </c:pt>
                <c:pt idx="86">
                  <c:v>2 wk adsorp #3</c:v>
                </c:pt>
                <c:pt idx="87">
                  <c:v>PJ Nadav H/L repeat</c:v>
                </c:pt>
                <c:pt idx="90">
                  <c:v>IgF1 (JC)</c:v>
                </c:pt>
                <c:pt idx="93">
                  <c:v>IgF1 #2 (JC)</c:v>
                </c:pt>
                <c:pt idx="99">
                  <c:v>adsorp #3 4wk</c:v>
                </c:pt>
                <c:pt idx="119">
                  <c:v>AABA out</c:v>
                </c:pt>
                <c:pt idx="127">
                  <c:v>1st TG sample - RR</c:v>
                </c:pt>
                <c:pt idx="139">
                  <c:v>AABA out</c:v>
                </c:pt>
                <c:pt idx="160">
                  <c:v>IgF1 pre validation</c:v>
                </c:pt>
                <c:pt idx="185">
                  <c:v>-9,434</c:v>
                </c:pt>
                <c:pt idx="188">
                  <c:v>IGF1 validation run 1</c:v>
                </c:pt>
                <c:pt idx="193">
                  <c:v>IGF1 val . Run 2</c:v>
                </c:pt>
                <c:pt idx="200">
                  <c:v>2017-09840</c:v>
                </c:pt>
                <c:pt idx="202">
                  <c:v>2017-09901 </c:v>
                </c:pt>
                <c:pt idx="206">
                  <c:v>CW test run</c:v>
                </c:pt>
                <c:pt idx="209">
                  <c:v>CW test run</c:v>
                </c:pt>
                <c:pt idx="212">
                  <c:v>2017-09945</c:v>
                </c:pt>
                <c:pt idx="215">
                  <c:v>new AA std 6-5-2017</c:v>
                </c:pt>
                <c:pt idx="218">
                  <c:v>bsa old batch</c:v>
                </c:pt>
                <c:pt idx="221">
                  <c:v>Judy C insulin check</c:v>
                </c:pt>
                <c:pt idx="224">
                  <c:v>IGF1 round rock</c:v>
                </c:pt>
                <c:pt idx="227">
                  <c:v>IGF1 round rock</c:v>
                </c:pt>
                <c:pt idx="230">
                  <c:v>IGF1 round rock</c:v>
                </c:pt>
                <c:pt idx="233">
                  <c:v>IGF1 round rock</c:v>
                </c:pt>
                <c:pt idx="236">
                  <c:v>IGF1 round rock</c:v>
                </c:pt>
                <c:pt idx="239">
                  <c:v>Insulin linearity - JC</c:v>
                </c:pt>
                <c:pt idx="242">
                  <c:v>Insulin linearity - JC</c:v>
                </c:pt>
                <c:pt idx="245">
                  <c:v>Tg-light -10334</c:v>
                </c:pt>
                <c:pt idx="248">
                  <c:v>Tg-Heavy - 10335</c:v>
                </c:pt>
                <c:pt idx="251">
                  <c:v>Human insulin - PBS / hepes</c:v>
                </c:pt>
                <c:pt idx="254">
                  <c:v>bsa check</c:v>
                </c:pt>
                <c:pt idx="257">
                  <c:v>bsa check</c:v>
                </c:pt>
                <c:pt idx="260">
                  <c:v>Tg - light repeat for JC</c:v>
                </c:pt>
                <c:pt idx="263">
                  <c:v>2017-10454</c:v>
                </c:pt>
                <c:pt idx="266">
                  <c:v>2017-10446</c:v>
                </c:pt>
                <c:pt idx="269">
                  <c:v>2017-10447</c:v>
                </c:pt>
                <c:pt idx="272">
                  <c:v>human insulin - linearity</c:v>
                </c:pt>
                <c:pt idx="275">
                  <c:v>human insulin - linearity</c:v>
                </c:pt>
                <c:pt idx="278">
                  <c:v>bovine insulin - linearity</c:v>
                </c:pt>
                <c:pt idx="281">
                  <c:v>bovine insulin - linearity</c:v>
                </c:pt>
                <c:pt idx="284">
                  <c:v>2017-10519</c:v>
                </c:pt>
                <c:pt idx="285">
                  <c:v>Run 1</c:v>
                </c:pt>
                <c:pt idx="287">
                  <c:v>human insulin - linearity</c:v>
                </c:pt>
                <c:pt idx="290">
                  <c:v>human insulin - linearity</c:v>
                </c:pt>
                <c:pt idx="293">
                  <c:v>Run 2</c:v>
                </c:pt>
                <c:pt idx="296">
                  <c:v>New BSA control / New std</c:v>
                </c:pt>
                <c:pt idx="299">
                  <c:v>Run 3</c:v>
                </c:pt>
                <c:pt idx="313">
                  <c:v>2018-10666</c:v>
                </c:pt>
                <c:pt idx="319">
                  <c:v>2018-10734</c:v>
                </c:pt>
                <c:pt idx="322">
                  <c:v>2018-10840</c:v>
                </c:pt>
                <c:pt idx="325">
                  <c:v>2018-10839</c:v>
                </c:pt>
                <c:pt idx="328">
                  <c:v>2018-10853</c:v>
                </c:pt>
                <c:pt idx="331">
                  <c:v>2018-10897</c:v>
                </c:pt>
                <c:pt idx="334">
                  <c:v>2018-10895</c:v>
                </c:pt>
                <c:pt idx="337">
                  <c:v>2018-10942</c:v>
                </c:pt>
                <c:pt idx="340">
                  <c:v>2018-10961</c:v>
                </c:pt>
                <c:pt idx="349">
                  <c:v>2018-10944</c:v>
                </c:pt>
                <c:pt idx="352">
                  <c:v>2018-10944</c:v>
                </c:pt>
                <c:pt idx="355">
                  <c:v>2018-11018</c:v>
                </c:pt>
                <c:pt idx="358">
                  <c:v>2018-10984</c:v>
                </c:pt>
                <c:pt idx="361">
                  <c:v>2018-10998</c:v>
                </c:pt>
                <c:pt idx="367">
                  <c:v>2018-11058</c:v>
                </c:pt>
                <c:pt idx="370">
                  <c:v>2018-11080</c:v>
                </c:pt>
                <c:pt idx="373">
                  <c:v>2018-11098</c:v>
                </c:pt>
                <c:pt idx="376">
                  <c:v>2018-11144</c:v>
                </c:pt>
                <c:pt idx="379">
                  <c:v>2018-11154</c:v>
                </c:pt>
                <c:pt idx="382">
                  <c:v>2018-11155</c:v>
                </c:pt>
                <c:pt idx="385">
                  <c:v>2018-11157</c:v>
                </c:pt>
                <c:pt idx="391">
                  <c:v>2018-11099</c:v>
                </c:pt>
                <c:pt idx="394">
                  <c:v>2018-11280</c:v>
                </c:pt>
                <c:pt idx="398">
                  <c:v>11297</c:v>
                </c:pt>
                <c:pt idx="404">
                  <c:v>linearity and precision.  Validation</c:v>
                </c:pt>
                <c:pt idx="407">
                  <c:v>-11353</c:v>
                </c:pt>
                <c:pt idx="410">
                  <c:v>precision day 1  validation</c:v>
                </c:pt>
                <c:pt idx="413">
                  <c:v>precision day 2 validaiton - CC</c:v>
                </c:pt>
                <c:pt idx="416">
                  <c:v>precision day 3 validation - CC</c:v>
                </c:pt>
                <c:pt idx="420">
                  <c:v>Assayed for information only</c:v>
                </c:pt>
                <c:pt idx="422">
                  <c:v>-11410</c:v>
                </c:pt>
                <c:pt idx="424">
                  <c:v>2019-11425</c:v>
                </c:pt>
              </c:strCache>
            </c:strRef>
          </c:cat>
          <c:val>
            <c:numRef>
              <c:f>Normal!$J$2:$J$431</c:f>
              <c:numCache>
                <c:formatCode>0.0</c:formatCode>
                <c:ptCount val="430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95</c:v>
                </c:pt>
                <c:pt idx="340">
                  <c:v>95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1-4DF3-B391-D15DCC022034}"/>
            </c:ext>
          </c:extLst>
        </c:ser>
        <c:ser>
          <c:idx val="4"/>
          <c:order val="4"/>
          <c:tx>
            <c:strRef>
              <c:f>Normal!$L$1</c:f>
              <c:strCache>
                <c:ptCount val="1"/>
                <c:pt idx="0">
                  <c:v>Average/run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Normal!$M$2:$M$79</c:f>
                <c:numCache>
                  <c:formatCode>General</c:formatCode>
                  <c:ptCount val="78"/>
                  <c:pt idx="1">
                    <c:v>1.1547005383792517</c:v>
                  </c:pt>
                  <c:pt idx="4">
                    <c:v>0.57735026918962573</c:v>
                  </c:pt>
                  <c:pt idx="7">
                    <c:v>3.271085446759225</c:v>
                  </c:pt>
                  <c:pt idx="13">
                    <c:v>0.9574271077563381</c:v>
                  </c:pt>
                  <c:pt idx="17">
                    <c:v>1.8165902124584949</c:v>
                  </c:pt>
                  <c:pt idx="22">
                    <c:v>0.81649658092772603</c:v>
                  </c:pt>
                  <c:pt idx="25">
                    <c:v>0.57735026918962573</c:v>
                  </c:pt>
                  <c:pt idx="28">
                    <c:v>1</c:v>
                  </c:pt>
                  <c:pt idx="31">
                    <c:v>1.1547005383792517</c:v>
                  </c:pt>
                  <c:pt idx="34">
                    <c:v>2.3094010767585034</c:v>
                  </c:pt>
                  <c:pt idx="37">
                    <c:v>1</c:v>
                  </c:pt>
                  <c:pt idx="40">
                    <c:v>1.5275252316519468</c:v>
                  </c:pt>
                  <c:pt idx="43">
                    <c:v>1</c:v>
                  </c:pt>
                  <c:pt idx="46">
                    <c:v>2.5166114784235831</c:v>
                  </c:pt>
                  <c:pt idx="49">
                    <c:v>2.2973414586817036</c:v>
                  </c:pt>
                  <c:pt idx="52">
                    <c:v>0.57735026918962573</c:v>
                  </c:pt>
                  <c:pt idx="55">
                    <c:v>1.1547005383792517</c:v>
                  </c:pt>
                  <c:pt idx="58">
                    <c:v>0.70710678118654757</c:v>
                  </c:pt>
                  <c:pt idx="61">
                    <c:v>0.57735026918962573</c:v>
                  </c:pt>
                  <c:pt idx="64">
                    <c:v>2.0816659994661326</c:v>
                  </c:pt>
                  <c:pt idx="67">
                    <c:v>0.57735026918962573</c:v>
                  </c:pt>
                  <c:pt idx="70">
                    <c:v>1.1547005383792517</c:v>
                  </c:pt>
                  <c:pt idx="73">
                    <c:v>1.7320508075688772</c:v>
                  </c:pt>
                  <c:pt idx="76">
                    <c:v>0.57735026918962573</c:v>
                  </c:pt>
                </c:numCache>
              </c:numRef>
            </c:plus>
            <c:minus>
              <c:numRef>
                <c:f>Normal!$M$2:$M$79</c:f>
                <c:numCache>
                  <c:formatCode>General</c:formatCode>
                  <c:ptCount val="78"/>
                  <c:pt idx="1">
                    <c:v>1.1547005383792517</c:v>
                  </c:pt>
                  <c:pt idx="4">
                    <c:v>0.57735026918962573</c:v>
                  </c:pt>
                  <c:pt idx="7">
                    <c:v>3.271085446759225</c:v>
                  </c:pt>
                  <c:pt idx="13">
                    <c:v>0.9574271077563381</c:v>
                  </c:pt>
                  <c:pt idx="17">
                    <c:v>1.8165902124584949</c:v>
                  </c:pt>
                  <c:pt idx="22">
                    <c:v>0.81649658092772603</c:v>
                  </c:pt>
                  <c:pt idx="25">
                    <c:v>0.57735026918962573</c:v>
                  </c:pt>
                  <c:pt idx="28">
                    <c:v>1</c:v>
                  </c:pt>
                  <c:pt idx="31">
                    <c:v>1.1547005383792517</c:v>
                  </c:pt>
                  <c:pt idx="34">
                    <c:v>2.3094010767585034</c:v>
                  </c:pt>
                  <c:pt idx="37">
                    <c:v>1</c:v>
                  </c:pt>
                  <c:pt idx="40">
                    <c:v>1.5275252316519468</c:v>
                  </c:pt>
                  <c:pt idx="43">
                    <c:v>1</c:v>
                  </c:pt>
                  <c:pt idx="46">
                    <c:v>2.5166114784235831</c:v>
                  </c:pt>
                  <c:pt idx="49">
                    <c:v>2.2973414586817036</c:v>
                  </c:pt>
                  <c:pt idx="52">
                    <c:v>0.57735026918962573</c:v>
                  </c:pt>
                  <c:pt idx="55">
                    <c:v>1.1547005383792517</c:v>
                  </c:pt>
                  <c:pt idx="58">
                    <c:v>0.70710678118654757</c:v>
                  </c:pt>
                  <c:pt idx="61">
                    <c:v>0.57735026918962573</c:v>
                  </c:pt>
                  <c:pt idx="64">
                    <c:v>2.0816659994661326</c:v>
                  </c:pt>
                  <c:pt idx="67">
                    <c:v>0.57735026918962573</c:v>
                  </c:pt>
                  <c:pt idx="70">
                    <c:v>1.1547005383792517</c:v>
                  </c:pt>
                  <c:pt idx="73">
                    <c:v>1.7320508075688772</c:v>
                  </c:pt>
                  <c:pt idx="76">
                    <c:v>0.57735026918962573</c:v>
                  </c:pt>
                </c:numCache>
              </c:numRef>
            </c:minus>
          </c:errBars>
          <c:cat>
            <c:strRef>
              <c:f>Normal!$D$2:$D$431</c:f>
              <c:strCache>
                <c:ptCount val="425"/>
                <c:pt idx="0">
                  <c:v>validation</c:v>
                </c:pt>
                <c:pt idx="24">
                  <c:v>pipette study</c:v>
                </c:pt>
                <c:pt idx="32">
                  <c:v>filter study</c:v>
                </c:pt>
                <c:pt idx="39">
                  <c:v>zero time TG adsorption</c:v>
                </c:pt>
                <c:pt idx="42">
                  <c:v>1 wk ad.</c:v>
                </c:pt>
                <c:pt idx="51">
                  <c:v>2 wk ad.</c:v>
                </c:pt>
                <c:pt idx="59">
                  <c:v>aaba out</c:v>
                </c:pt>
                <c:pt idx="60">
                  <c:v>3 wk ad.</c:v>
                </c:pt>
                <c:pt idx="69">
                  <c:v>4 wk ad.</c:v>
                </c:pt>
                <c:pt idx="78">
                  <c:v>zero adsorp #3</c:v>
                </c:pt>
                <c:pt idx="81">
                  <c:v>2wk adsorp #3</c:v>
                </c:pt>
                <c:pt idx="86">
                  <c:v>2 wk adsorp #3</c:v>
                </c:pt>
                <c:pt idx="87">
                  <c:v>PJ Nadav H/L repeat</c:v>
                </c:pt>
                <c:pt idx="90">
                  <c:v>IgF1 (JC)</c:v>
                </c:pt>
                <c:pt idx="93">
                  <c:v>IgF1 #2 (JC)</c:v>
                </c:pt>
                <c:pt idx="99">
                  <c:v>adsorp #3 4wk</c:v>
                </c:pt>
                <c:pt idx="119">
                  <c:v>AABA out</c:v>
                </c:pt>
                <c:pt idx="127">
                  <c:v>1st TG sample - RR</c:v>
                </c:pt>
                <c:pt idx="139">
                  <c:v>AABA out</c:v>
                </c:pt>
                <c:pt idx="160">
                  <c:v>IgF1 pre validation</c:v>
                </c:pt>
                <c:pt idx="185">
                  <c:v>-9,434</c:v>
                </c:pt>
                <c:pt idx="188">
                  <c:v>IGF1 validation run 1</c:v>
                </c:pt>
                <c:pt idx="193">
                  <c:v>IGF1 val . Run 2</c:v>
                </c:pt>
                <c:pt idx="200">
                  <c:v>2017-09840</c:v>
                </c:pt>
                <c:pt idx="202">
                  <c:v>2017-09901 </c:v>
                </c:pt>
                <c:pt idx="206">
                  <c:v>CW test run</c:v>
                </c:pt>
                <c:pt idx="209">
                  <c:v>CW test run</c:v>
                </c:pt>
                <c:pt idx="212">
                  <c:v>2017-09945</c:v>
                </c:pt>
                <c:pt idx="215">
                  <c:v>new AA std 6-5-2017</c:v>
                </c:pt>
                <c:pt idx="218">
                  <c:v>bsa old batch</c:v>
                </c:pt>
                <c:pt idx="221">
                  <c:v>Judy C insulin check</c:v>
                </c:pt>
                <c:pt idx="224">
                  <c:v>IGF1 round rock</c:v>
                </c:pt>
                <c:pt idx="227">
                  <c:v>IGF1 round rock</c:v>
                </c:pt>
                <c:pt idx="230">
                  <c:v>IGF1 round rock</c:v>
                </c:pt>
                <c:pt idx="233">
                  <c:v>IGF1 round rock</c:v>
                </c:pt>
                <c:pt idx="236">
                  <c:v>IGF1 round rock</c:v>
                </c:pt>
                <c:pt idx="239">
                  <c:v>Insulin linearity - JC</c:v>
                </c:pt>
                <c:pt idx="242">
                  <c:v>Insulin linearity - JC</c:v>
                </c:pt>
                <c:pt idx="245">
                  <c:v>Tg-light -10334</c:v>
                </c:pt>
                <c:pt idx="248">
                  <c:v>Tg-Heavy - 10335</c:v>
                </c:pt>
                <c:pt idx="251">
                  <c:v>Human insulin - PBS / hepes</c:v>
                </c:pt>
                <c:pt idx="254">
                  <c:v>bsa check</c:v>
                </c:pt>
                <c:pt idx="257">
                  <c:v>bsa check</c:v>
                </c:pt>
                <c:pt idx="260">
                  <c:v>Tg - light repeat for JC</c:v>
                </c:pt>
                <c:pt idx="263">
                  <c:v>2017-10454</c:v>
                </c:pt>
                <c:pt idx="266">
                  <c:v>2017-10446</c:v>
                </c:pt>
                <c:pt idx="269">
                  <c:v>2017-10447</c:v>
                </c:pt>
                <c:pt idx="272">
                  <c:v>human insulin - linearity</c:v>
                </c:pt>
                <c:pt idx="275">
                  <c:v>human insulin - linearity</c:v>
                </c:pt>
                <c:pt idx="278">
                  <c:v>bovine insulin - linearity</c:v>
                </c:pt>
                <c:pt idx="281">
                  <c:v>bovine insulin - linearity</c:v>
                </c:pt>
                <c:pt idx="284">
                  <c:v>2017-10519</c:v>
                </c:pt>
                <c:pt idx="285">
                  <c:v>Run 1</c:v>
                </c:pt>
                <c:pt idx="287">
                  <c:v>human insulin - linearity</c:v>
                </c:pt>
                <c:pt idx="290">
                  <c:v>human insulin - linearity</c:v>
                </c:pt>
                <c:pt idx="293">
                  <c:v>Run 2</c:v>
                </c:pt>
                <c:pt idx="296">
                  <c:v>New BSA control / New std</c:v>
                </c:pt>
                <c:pt idx="299">
                  <c:v>Run 3</c:v>
                </c:pt>
                <c:pt idx="313">
                  <c:v>2018-10666</c:v>
                </c:pt>
                <c:pt idx="319">
                  <c:v>2018-10734</c:v>
                </c:pt>
                <c:pt idx="322">
                  <c:v>2018-10840</c:v>
                </c:pt>
                <c:pt idx="325">
                  <c:v>2018-10839</c:v>
                </c:pt>
                <c:pt idx="328">
                  <c:v>2018-10853</c:v>
                </c:pt>
                <c:pt idx="331">
                  <c:v>2018-10897</c:v>
                </c:pt>
                <c:pt idx="334">
                  <c:v>2018-10895</c:v>
                </c:pt>
                <c:pt idx="337">
                  <c:v>2018-10942</c:v>
                </c:pt>
                <c:pt idx="340">
                  <c:v>2018-10961</c:v>
                </c:pt>
                <c:pt idx="349">
                  <c:v>2018-10944</c:v>
                </c:pt>
                <c:pt idx="352">
                  <c:v>2018-10944</c:v>
                </c:pt>
                <c:pt idx="355">
                  <c:v>2018-11018</c:v>
                </c:pt>
                <c:pt idx="358">
                  <c:v>2018-10984</c:v>
                </c:pt>
                <c:pt idx="361">
                  <c:v>2018-10998</c:v>
                </c:pt>
                <c:pt idx="367">
                  <c:v>2018-11058</c:v>
                </c:pt>
                <c:pt idx="370">
                  <c:v>2018-11080</c:v>
                </c:pt>
                <c:pt idx="373">
                  <c:v>2018-11098</c:v>
                </c:pt>
                <c:pt idx="376">
                  <c:v>2018-11144</c:v>
                </c:pt>
                <c:pt idx="379">
                  <c:v>2018-11154</c:v>
                </c:pt>
                <c:pt idx="382">
                  <c:v>2018-11155</c:v>
                </c:pt>
                <c:pt idx="385">
                  <c:v>2018-11157</c:v>
                </c:pt>
                <c:pt idx="391">
                  <c:v>2018-11099</c:v>
                </c:pt>
                <c:pt idx="394">
                  <c:v>2018-11280</c:v>
                </c:pt>
                <c:pt idx="398">
                  <c:v>11297</c:v>
                </c:pt>
                <c:pt idx="404">
                  <c:v>linearity and precision.  Validation</c:v>
                </c:pt>
                <c:pt idx="407">
                  <c:v>-11353</c:v>
                </c:pt>
                <c:pt idx="410">
                  <c:v>precision day 1  validation</c:v>
                </c:pt>
                <c:pt idx="413">
                  <c:v>precision day 2 validaiton - CC</c:v>
                </c:pt>
                <c:pt idx="416">
                  <c:v>precision day 3 validation - CC</c:v>
                </c:pt>
                <c:pt idx="420">
                  <c:v>Assayed for information only</c:v>
                </c:pt>
                <c:pt idx="422">
                  <c:v>-11410</c:v>
                </c:pt>
                <c:pt idx="424">
                  <c:v>2019-11425</c:v>
                </c:pt>
              </c:strCache>
            </c:strRef>
          </c:cat>
          <c:val>
            <c:numRef>
              <c:f>Normal!$L$2:$L$431</c:f>
              <c:numCache>
                <c:formatCode>0.0</c:formatCode>
                <c:ptCount val="430"/>
                <c:pt idx="1">
                  <c:v>99.666666666666671</c:v>
                </c:pt>
                <c:pt idx="4">
                  <c:v>97.333333333333329</c:v>
                </c:pt>
                <c:pt idx="7">
                  <c:v>104.2</c:v>
                </c:pt>
                <c:pt idx="13">
                  <c:v>98.25</c:v>
                </c:pt>
                <c:pt idx="17">
                  <c:v>99.4</c:v>
                </c:pt>
                <c:pt idx="22">
                  <c:v>101</c:v>
                </c:pt>
                <c:pt idx="25">
                  <c:v>99.333333333333329</c:v>
                </c:pt>
                <c:pt idx="28">
                  <c:v>101</c:v>
                </c:pt>
                <c:pt idx="31">
                  <c:v>99.666666666666671</c:v>
                </c:pt>
                <c:pt idx="34">
                  <c:v>106.33333333333333</c:v>
                </c:pt>
                <c:pt idx="37">
                  <c:v>104</c:v>
                </c:pt>
                <c:pt idx="40">
                  <c:v>105.33333333333333</c:v>
                </c:pt>
                <c:pt idx="43">
                  <c:v>102</c:v>
                </c:pt>
                <c:pt idx="46">
                  <c:v>101.66666666666667</c:v>
                </c:pt>
                <c:pt idx="49">
                  <c:v>101</c:v>
                </c:pt>
                <c:pt idx="52">
                  <c:v>102.33333333333333</c:v>
                </c:pt>
                <c:pt idx="55">
                  <c:v>100.66666666666667</c:v>
                </c:pt>
                <c:pt idx="58">
                  <c:v>100.5</c:v>
                </c:pt>
                <c:pt idx="61">
                  <c:v>99.333333333333329</c:v>
                </c:pt>
                <c:pt idx="64">
                  <c:v>98.333333333333329</c:v>
                </c:pt>
                <c:pt idx="67">
                  <c:v>99.666666666666671</c:v>
                </c:pt>
                <c:pt idx="70">
                  <c:v>102.66666666666667</c:v>
                </c:pt>
                <c:pt idx="73">
                  <c:v>100</c:v>
                </c:pt>
                <c:pt idx="76">
                  <c:v>100.33333333333333</c:v>
                </c:pt>
                <c:pt idx="79">
                  <c:v>100</c:v>
                </c:pt>
                <c:pt idx="82">
                  <c:v>100.33333333333333</c:v>
                </c:pt>
                <c:pt idx="85">
                  <c:v>100.33333333333333</c:v>
                </c:pt>
                <c:pt idx="88">
                  <c:v>98.666666666666671</c:v>
                </c:pt>
                <c:pt idx="91">
                  <c:v>100</c:v>
                </c:pt>
                <c:pt idx="94">
                  <c:v>100.33333333333333</c:v>
                </c:pt>
                <c:pt idx="97">
                  <c:v>98</c:v>
                </c:pt>
                <c:pt idx="100">
                  <c:v>103.33333333333333</c:v>
                </c:pt>
                <c:pt idx="103">
                  <c:v>103</c:v>
                </c:pt>
                <c:pt idx="106">
                  <c:v>102</c:v>
                </c:pt>
                <c:pt idx="109">
                  <c:v>102.33333333333333</c:v>
                </c:pt>
                <c:pt idx="112">
                  <c:v>100</c:v>
                </c:pt>
                <c:pt idx="115">
                  <c:v>101.33333333333333</c:v>
                </c:pt>
                <c:pt idx="118">
                  <c:v>106</c:v>
                </c:pt>
                <c:pt idx="121">
                  <c:v>102.33333333333333</c:v>
                </c:pt>
                <c:pt idx="124">
                  <c:v>101.66666666666667</c:v>
                </c:pt>
                <c:pt idx="127">
                  <c:v>98</c:v>
                </c:pt>
                <c:pt idx="131">
                  <c:v>100.66666666666667</c:v>
                </c:pt>
                <c:pt idx="134">
                  <c:v>101</c:v>
                </c:pt>
                <c:pt idx="137">
                  <c:v>101.66666666666667</c:v>
                </c:pt>
                <c:pt idx="140">
                  <c:v>102</c:v>
                </c:pt>
                <c:pt idx="143">
                  <c:v>100.66666666666667</c:v>
                </c:pt>
                <c:pt idx="146">
                  <c:v>101.66666666666667</c:v>
                </c:pt>
                <c:pt idx="149">
                  <c:v>99.666666666666671</c:v>
                </c:pt>
                <c:pt idx="152">
                  <c:v>99.666666666666671</c:v>
                </c:pt>
                <c:pt idx="155">
                  <c:v>100</c:v>
                </c:pt>
                <c:pt idx="158">
                  <c:v>101</c:v>
                </c:pt>
                <c:pt idx="161">
                  <c:v>105</c:v>
                </c:pt>
                <c:pt idx="164">
                  <c:v>104</c:v>
                </c:pt>
                <c:pt idx="167">
                  <c:v>103.33333333333333</c:v>
                </c:pt>
                <c:pt idx="170">
                  <c:v>97</c:v>
                </c:pt>
                <c:pt idx="173">
                  <c:v>96.333333333333329</c:v>
                </c:pt>
                <c:pt idx="176">
                  <c:v>100</c:v>
                </c:pt>
                <c:pt idx="179">
                  <c:v>101</c:v>
                </c:pt>
                <c:pt idx="182">
                  <c:v>101.60000000000001</c:v>
                </c:pt>
                <c:pt idx="185">
                  <c:v>98</c:v>
                </c:pt>
                <c:pt idx="188">
                  <c:v>104.06666666666666</c:v>
                </c:pt>
                <c:pt idx="191">
                  <c:v>103.5</c:v>
                </c:pt>
                <c:pt idx="194">
                  <c:v>100.96666666666665</c:v>
                </c:pt>
                <c:pt idx="197">
                  <c:v>101.93333333333334</c:v>
                </c:pt>
                <c:pt idx="200">
                  <c:v>101.56666666666666</c:v>
                </c:pt>
                <c:pt idx="203">
                  <c:v>101.3</c:v>
                </c:pt>
                <c:pt idx="206">
                  <c:v>93.333333333333329</c:v>
                </c:pt>
                <c:pt idx="209">
                  <c:v>98.333333333333329</c:v>
                </c:pt>
                <c:pt idx="212">
                  <c:v>100.26666666666667</c:v>
                </c:pt>
                <c:pt idx="215">
                  <c:v>99.433333333333337</c:v>
                </c:pt>
                <c:pt idx="218">
                  <c:v>101.5</c:v>
                </c:pt>
                <c:pt idx="221">
                  <c:v>98.933333333333337</c:v>
                </c:pt>
                <c:pt idx="224">
                  <c:v>101.96666666666665</c:v>
                </c:pt>
                <c:pt idx="227">
                  <c:v>100.13333333333333</c:v>
                </c:pt>
                <c:pt idx="230">
                  <c:v>99.066666666666663</c:v>
                </c:pt>
                <c:pt idx="233">
                  <c:v>100.16666666666667</c:v>
                </c:pt>
                <c:pt idx="236">
                  <c:v>99.633333333333326</c:v>
                </c:pt>
                <c:pt idx="239">
                  <c:v>104.90000000000002</c:v>
                </c:pt>
                <c:pt idx="242">
                  <c:v>105.10000000000001</c:v>
                </c:pt>
                <c:pt idx="245">
                  <c:v>99.7</c:v>
                </c:pt>
                <c:pt idx="248">
                  <c:v>99.566666666666663</c:v>
                </c:pt>
                <c:pt idx="251">
                  <c:v>103.86666666666667</c:v>
                </c:pt>
                <c:pt idx="254">
                  <c:v>101.93333333333334</c:v>
                </c:pt>
                <c:pt idx="257">
                  <c:v>100.59999999999998</c:v>
                </c:pt>
                <c:pt idx="260">
                  <c:v>100.8</c:v>
                </c:pt>
                <c:pt idx="263">
                  <c:v>100.76666666666667</c:v>
                </c:pt>
                <c:pt idx="266">
                  <c:v>100.13333333333333</c:v>
                </c:pt>
                <c:pt idx="269">
                  <c:v>102.83333333333333</c:v>
                </c:pt>
                <c:pt idx="272">
                  <c:v>102.03333333333335</c:v>
                </c:pt>
                <c:pt idx="275">
                  <c:v>102.33333333333333</c:v>
                </c:pt>
                <c:pt idx="278">
                  <c:v>98.3</c:v>
                </c:pt>
                <c:pt idx="281">
                  <c:v>100.36666666666667</c:v>
                </c:pt>
                <c:pt idx="284">
                  <c:v>100.33333333333333</c:v>
                </c:pt>
                <c:pt idx="287">
                  <c:v>102.03333333333335</c:v>
                </c:pt>
                <c:pt idx="290">
                  <c:v>102.33333333333333</c:v>
                </c:pt>
                <c:pt idx="293">
                  <c:v>101.66666666666667</c:v>
                </c:pt>
                <c:pt idx="296">
                  <c:v>102.76666666666667</c:v>
                </c:pt>
                <c:pt idx="299">
                  <c:v>98.85</c:v>
                </c:pt>
                <c:pt idx="302">
                  <c:v>101.85</c:v>
                </c:pt>
                <c:pt idx="305">
                  <c:v>103.93333333333332</c:v>
                </c:pt>
                <c:pt idx="308">
                  <c:v>103.73333333333335</c:v>
                </c:pt>
                <c:pt idx="311">
                  <c:v>102.73333333333333</c:v>
                </c:pt>
                <c:pt idx="314">
                  <c:v>104.66666666666667</c:v>
                </c:pt>
                <c:pt idx="317">
                  <c:v>102.7</c:v>
                </c:pt>
                <c:pt idx="320">
                  <c:v>103</c:v>
                </c:pt>
                <c:pt idx="323">
                  <c:v>100.06666666666666</c:v>
                </c:pt>
                <c:pt idx="326">
                  <c:v>100.06666666666666</c:v>
                </c:pt>
                <c:pt idx="329">
                  <c:v>101.53333333333335</c:v>
                </c:pt>
                <c:pt idx="332">
                  <c:v>102.86666666666667</c:v>
                </c:pt>
                <c:pt idx="335">
                  <c:v>102.86666666666667</c:v>
                </c:pt>
                <c:pt idx="338">
                  <c:v>99.8</c:v>
                </c:pt>
                <c:pt idx="341">
                  <c:v>100.89999999999999</c:v>
                </c:pt>
                <c:pt idx="344">
                  <c:v>100.76666666666667</c:v>
                </c:pt>
                <c:pt idx="347">
                  <c:v>99.266666666666666</c:v>
                </c:pt>
                <c:pt idx="350">
                  <c:v>100.63333333333333</c:v>
                </c:pt>
                <c:pt idx="353">
                  <c:v>100.76666666666667</c:v>
                </c:pt>
                <c:pt idx="356">
                  <c:v>99.966666666666654</c:v>
                </c:pt>
                <c:pt idx="359">
                  <c:v>100.59999999999998</c:v>
                </c:pt>
                <c:pt idx="362">
                  <c:v>101.33333333333333</c:v>
                </c:pt>
                <c:pt idx="365">
                  <c:v>100.39999999999999</c:v>
                </c:pt>
                <c:pt idx="368">
                  <c:v>104.96666666666665</c:v>
                </c:pt>
                <c:pt idx="371">
                  <c:v>103.33333333333333</c:v>
                </c:pt>
                <c:pt idx="374">
                  <c:v>102.60000000000001</c:v>
                </c:pt>
                <c:pt idx="377">
                  <c:v>103.16666666666667</c:v>
                </c:pt>
                <c:pt idx="380">
                  <c:v>103.26666666666667</c:v>
                </c:pt>
                <c:pt idx="383">
                  <c:v>104.53333333333335</c:v>
                </c:pt>
                <c:pt idx="386">
                  <c:v>106.2</c:v>
                </c:pt>
                <c:pt idx="389">
                  <c:v>101.7</c:v>
                </c:pt>
                <c:pt idx="392">
                  <c:v>104.2</c:v>
                </c:pt>
                <c:pt idx="395">
                  <c:v>98.766666666666666</c:v>
                </c:pt>
                <c:pt idx="398">
                  <c:v>99.866666666666674</c:v>
                </c:pt>
                <c:pt idx="401">
                  <c:v>99.933333333333337</c:v>
                </c:pt>
                <c:pt idx="404">
                  <c:v>100.59999999999998</c:v>
                </c:pt>
                <c:pt idx="407">
                  <c:v>99.933333333333337</c:v>
                </c:pt>
                <c:pt idx="410">
                  <c:v>100.53333333333335</c:v>
                </c:pt>
                <c:pt idx="413">
                  <c:v>101.2</c:v>
                </c:pt>
                <c:pt idx="416">
                  <c:v>100.40000000000002</c:v>
                </c:pt>
                <c:pt idx="419">
                  <c:v>98.7</c:v>
                </c:pt>
                <c:pt idx="422">
                  <c:v>97.666666666666671</c:v>
                </c:pt>
                <c:pt idx="425">
                  <c:v>98.133333333333326</c:v>
                </c:pt>
                <c:pt idx="428">
                  <c:v>97.766666666666652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1-4DF3-B391-D15DCC02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86464"/>
        <c:axId val="157088000"/>
      </c:lineChart>
      <c:catAx>
        <c:axId val="15708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088000"/>
        <c:crosses val="autoZero"/>
        <c:auto val="1"/>
        <c:lblAlgn val="ctr"/>
        <c:lblOffset val="100"/>
        <c:noMultiLvlLbl val="0"/>
      </c:catAx>
      <c:valAx>
        <c:axId val="157088000"/>
        <c:scaling>
          <c:orientation val="minMax"/>
          <c:max val="125"/>
          <c:min val="7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Recovery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1234986</xdr:colOff>
      <xdr:row>5</xdr:row>
      <xdr:rowOff>39382</xdr:rowOff>
    </xdr:from>
    <xdr:to>
      <xdr:col>42</xdr:col>
      <xdr:colOff>540204</xdr:colOff>
      <xdr:row>44</xdr:row>
      <xdr:rowOff>131083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304800</xdr:colOff>
      <xdr:row>36</xdr:row>
      <xdr:rowOff>104775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76C9C3D6-ED49-44F4-BB23-E8B0D4597D57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0.46906</cdr:x>
      <cdr:y>0.11537</cdr:y>
    </cdr:from>
    <cdr:to>
      <cdr:x>0.46934</cdr:x>
      <cdr:y>0.92965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3E4E03B-586A-4DA2-8E43-5FA7426F00A7}"/>
            </a:ext>
          </a:extLst>
        </cdr:cNvPr>
        <cdr:cNvCxnSpPr/>
      </cdr:nvCxnSpPr>
      <cdr:spPr>
        <a:xfrm xmlns:a="http://schemas.openxmlformats.org/drawingml/2006/main" flipH="1">
          <a:off x="5616611" y="595622"/>
          <a:ext cx="3401" cy="420388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47"/>
  <sheetViews>
    <sheetView tabSelected="1" zoomScale="70" zoomScaleNormal="70" workbookViewId="0">
      <selection activeCell="H7" sqref="H7"/>
    </sheetView>
  </sheetViews>
  <sheetFormatPr defaultColWidth="9.1796875" defaultRowHeight="15.5" x14ac:dyDescent="0.35"/>
  <cols>
    <col min="1" max="1" width="9.54296875" style="15" customWidth="1"/>
    <col min="2" max="2" width="15.7265625" style="15" customWidth="1"/>
    <col min="3" max="3" width="15.7265625" style="80" customWidth="1"/>
    <col min="4" max="4" width="33.81640625" style="15" customWidth="1"/>
    <col min="5" max="5" width="14.54296875" style="97" bestFit="1" customWidth="1"/>
    <col min="6" max="6" width="10.7265625" style="82" bestFit="1" customWidth="1"/>
    <col min="7" max="7" width="18" style="15" bestFit="1" customWidth="1"/>
    <col min="8" max="8" width="7.1796875" style="16" customWidth="1"/>
    <col min="9" max="9" width="8.26953125" style="82" customWidth="1"/>
    <col min="10" max="10" width="7.453125" style="82" customWidth="1"/>
    <col min="11" max="11" width="10.7265625" style="16" bestFit="1" customWidth="1"/>
    <col min="12" max="12" width="13.81640625" style="82" bestFit="1" customWidth="1"/>
    <col min="13" max="13" width="14" style="82" customWidth="1"/>
    <col min="14" max="14" width="64.7265625" style="15" bestFit="1" customWidth="1"/>
    <col min="15" max="15" width="33.54296875" style="28" customWidth="1"/>
    <col min="16" max="16" width="13.26953125" style="28" bestFit="1" customWidth="1"/>
    <col min="17" max="17" width="9.1796875" style="28"/>
    <col min="18" max="18" width="12.453125" style="28" customWidth="1"/>
    <col min="19" max="16384" width="9.1796875" style="28"/>
  </cols>
  <sheetData>
    <row r="1" spans="1:16" s="1" customFormat="1" ht="54" customHeight="1" x14ac:dyDescent="0.35">
      <c r="A1" s="2" t="s">
        <v>10</v>
      </c>
      <c r="B1" s="4" t="s">
        <v>0</v>
      </c>
      <c r="C1" s="78" t="s">
        <v>242</v>
      </c>
      <c r="D1" s="5" t="s">
        <v>78</v>
      </c>
      <c r="E1" s="95" t="s">
        <v>1</v>
      </c>
      <c r="F1" s="81" t="s">
        <v>6</v>
      </c>
      <c r="G1" s="3" t="s">
        <v>2</v>
      </c>
      <c r="H1" s="6" t="s">
        <v>3</v>
      </c>
      <c r="I1" s="81" t="s">
        <v>4</v>
      </c>
      <c r="J1" s="81" t="s">
        <v>5</v>
      </c>
      <c r="K1" s="6" t="s">
        <v>7</v>
      </c>
      <c r="L1" s="81" t="s">
        <v>8</v>
      </c>
      <c r="M1" s="81" t="s">
        <v>9</v>
      </c>
      <c r="N1" s="3" t="s">
        <v>13</v>
      </c>
    </row>
    <row r="2" spans="1:16" s="15" customFormat="1" x14ac:dyDescent="0.35">
      <c r="A2" s="15" t="s">
        <v>11</v>
      </c>
      <c r="B2" s="18">
        <v>1</v>
      </c>
      <c r="C2" s="79">
        <v>42265</v>
      </c>
      <c r="D2" s="19" t="s">
        <v>199</v>
      </c>
      <c r="E2" s="96">
        <v>99</v>
      </c>
      <c r="F2" s="82">
        <f>AVERAGE(E2:E996)</f>
        <v>100.01770270270254</v>
      </c>
      <c r="H2" s="16">
        <f>AVERAGE(G3:G70)</f>
        <v>4.75</v>
      </c>
      <c r="I2" s="82">
        <v>105</v>
      </c>
      <c r="J2" s="82">
        <v>95</v>
      </c>
      <c r="K2" s="16"/>
      <c r="L2" s="82"/>
      <c r="M2" s="92"/>
    </row>
    <row r="3" spans="1:16" s="15" customFormat="1" x14ac:dyDescent="0.35">
      <c r="B3" s="18">
        <v>2</v>
      </c>
      <c r="C3" s="79">
        <v>42266</v>
      </c>
      <c r="D3" s="19"/>
      <c r="E3" s="96">
        <v>101</v>
      </c>
      <c r="F3" s="82">
        <f>F2</f>
        <v>100.01770270270254</v>
      </c>
      <c r="G3" s="15">
        <f t="shared" ref="G3:G66" si="0">ABS(E2-E3)</f>
        <v>2</v>
      </c>
      <c r="H3" s="16">
        <f>H2</f>
        <v>4.75</v>
      </c>
      <c r="I3" s="82">
        <v>105</v>
      </c>
      <c r="J3" s="82">
        <v>95</v>
      </c>
      <c r="K3" s="21">
        <f>STDEV(E2:E4)/AVERAGE(E2:E4)</f>
        <v>1.1585624130895502E-2</v>
      </c>
      <c r="L3" s="83">
        <f>AVERAGE(E2:E4)</f>
        <v>99.666666666666671</v>
      </c>
      <c r="M3" s="82">
        <f>_xlfn.STDEV.S(E2:E4)</f>
        <v>1.1547005383792517</v>
      </c>
    </row>
    <row r="4" spans="1:16" s="15" customFormat="1" x14ac:dyDescent="0.35">
      <c r="B4" s="18">
        <v>3</v>
      </c>
      <c r="C4" s="79">
        <v>42267</v>
      </c>
      <c r="D4" s="19"/>
      <c r="E4" s="96">
        <v>99</v>
      </c>
      <c r="F4" s="82">
        <f t="shared" ref="F4:F67" si="1">F3</f>
        <v>100.01770270270254</v>
      </c>
      <c r="G4" s="15">
        <f t="shared" si="0"/>
        <v>2</v>
      </c>
      <c r="H4" s="16">
        <f t="shared" ref="H4:H67" si="2">H3</f>
        <v>4.75</v>
      </c>
      <c r="I4" s="82">
        <v>105</v>
      </c>
      <c r="J4" s="82">
        <v>95</v>
      </c>
      <c r="L4" s="80"/>
      <c r="M4" s="80"/>
    </row>
    <row r="5" spans="1:16" s="15" customFormat="1" x14ac:dyDescent="0.35">
      <c r="B5" s="18">
        <v>4</v>
      </c>
      <c r="C5" s="79">
        <v>42268</v>
      </c>
      <c r="D5" s="19"/>
      <c r="E5" s="96">
        <v>98</v>
      </c>
      <c r="F5" s="82">
        <f t="shared" si="1"/>
        <v>100.01770270270254</v>
      </c>
      <c r="G5" s="15">
        <f t="shared" si="0"/>
        <v>1</v>
      </c>
      <c r="H5" s="16">
        <f t="shared" si="2"/>
        <v>4.75</v>
      </c>
      <c r="I5" s="82">
        <v>105</v>
      </c>
      <c r="J5" s="82">
        <v>95</v>
      </c>
      <c r="L5" s="80"/>
      <c r="M5" s="80"/>
    </row>
    <row r="6" spans="1:16" s="15" customFormat="1" x14ac:dyDescent="0.35">
      <c r="B6" s="18">
        <v>5</v>
      </c>
      <c r="C6" s="79">
        <v>42269</v>
      </c>
      <c r="D6" s="19"/>
      <c r="E6" s="96">
        <v>97</v>
      </c>
      <c r="F6" s="82">
        <f t="shared" si="1"/>
        <v>100.01770270270254</v>
      </c>
      <c r="G6" s="15">
        <f t="shared" si="0"/>
        <v>1</v>
      </c>
      <c r="H6" s="16">
        <f t="shared" si="2"/>
        <v>4.75</v>
      </c>
      <c r="I6" s="82">
        <v>105</v>
      </c>
      <c r="J6" s="82">
        <v>95</v>
      </c>
      <c r="K6" s="21">
        <f>STDEV(E5:E7)/AVERAGE(E5:E7)</f>
        <v>5.9316808478386204E-3</v>
      </c>
      <c r="L6" s="83">
        <f>AVERAGE(E5:E7)</f>
        <v>97.333333333333329</v>
      </c>
      <c r="M6" s="82">
        <f>_xlfn.STDEV.S(E5:E7)</f>
        <v>0.57735026918962573</v>
      </c>
      <c r="O6" s="17" t="s">
        <v>21</v>
      </c>
      <c r="P6" s="22">
        <f>AVERAGE(E2:E431)</f>
        <v>101.0917647058823</v>
      </c>
    </row>
    <row r="7" spans="1:16" s="15" customFormat="1" x14ac:dyDescent="0.35">
      <c r="B7" s="18">
        <v>6</v>
      </c>
      <c r="C7" s="79">
        <v>42270</v>
      </c>
      <c r="D7" s="19"/>
      <c r="E7" s="96">
        <v>97</v>
      </c>
      <c r="F7" s="82">
        <f t="shared" si="1"/>
        <v>100.01770270270254</v>
      </c>
      <c r="G7" s="15">
        <f t="shared" si="0"/>
        <v>0</v>
      </c>
      <c r="H7" s="16">
        <f t="shared" si="2"/>
        <v>4.75</v>
      </c>
      <c r="I7" s="82">
        <v>105</v>
      </c>
      <c r="J7" s="82">
        <v>95</v>
      </c>
      <c r="K7" s="16"/>
      <c r="L7" s="82"/>
      <c r="M7" s="82"/>
      <c r="O7" s="17" t="s">
        <v>22</v>
      </c>
      <c r="P7" s="22">
        <f>STDEV(E2:E431)</f>
        <v>2.5242134850465812</v>
      </c>
    </row>
    <row r="8" spans="1:16" s="15" customFormat="1" x14ac:dyDescent="0.35">
      <c r="A8" s="15" t="s">
        <v>12</v>
      </c>
      <c r="B8" s="18">
        <v>7</v>
      </c>
      <c r="C8" s="79">
        <v>42271</v>
      </c>
      <c r="D8" s="19"/>
      <c r="E8" s="96">
        <v>103</v>
      </c>
      <c r="F8" s="82">
        <f t="shared" si="1"/>
        <v>100.01770270270254</v>
      </c>
      <c r="G8" s="15">
        <f t="shared" si="0"/>
        <v>6</v>
      </c>
      <c r="H8" s="16">
        <f t="shared" si="2"/>
        <v>4.75</v>
      </c>
      <c r="I8" s="82">
        <v>105</v>
      </c>
      <c r="J8" s="82">
        <v>95</v>
      </c>
      <c r="K8" s="16"/>
      <c r="L8" s="82"/>
      <c r="M8" s="92"/>
      <c r="O8" s="17" t="s">
        <v>23</v>
      </c>
      <c r="P8" s="22">
        <f>((P7/P6)*100)</f>
        <v>2.4969526374285391</v>
      </c>
    </row>
    <row r="9" spans="1:16" s="15" customFormat="1" x14ac:dyDescent="0.35">
      <c r="B9" s="18">
        <v>8</v>
      </c>
      <c r="C9" s="79">
        <v>42272</v>
      </c>
      <c r="D9" s="19"/>
      <c r="E9" s="96">
        <v>110</v>
      </c>
      <c r="F9" s="82">
        <f t="shared" si="1"/>
        <v>100.01770270270254</v>
      </c>
      <c r="G9" s="15">
        <f t="shared" si="0"/>
        <v>7</v>
      </c>
      <c r="H9" s="16">
        <f t="shared" si="2"/>
        <v>4.75</v>
      </c>
      <c r="I9" s="82">
        <v>105</v>
      </c>
      <c r="J9" s="82">
        <v>95</v>
      </c>
      <c r="K9" s="20">
        <f>STDEV(E8:E12)/AVERAGE(E8:E12)</f>
        <v>3.1392374728975284E-2</v>
      </c>
      <c r="L9" s="83">
        <f>AVERAGE(E8:E12)</f>
        <v>104.2</v>
      </c>
      <c r="M9" s="82">
        <f>_xlfn.STDEV.S(E8:E12)</f>
        <v>3.271085446759225</v>
      </c>
    </row>
    <row r="10" spans="1:16" s="15" customFormat="1" x14ac:dyDescent="0.35">
      <c r="B10" s="18">
        <v>9</v>
      </c>
      <c r="C10" s="79">
        <v>42273</v>
      </c>
      <c r="D10" s="19"/>
      <c r="E10" s="96">
        <v>103</v>
      </c>
      <c r="F10" s="82">
        <f t="shared" si="1"/>
        <v>100.01770270270254</v>
      </c>
      <c r="G10" s="15">
        <f t="shared" si="0"/>
        <v>7</v>
      </c>
      <c r="H10" s="16">
        <f t="shared" si="2"/>
        <v>4.75</v>
      </c>
      <c r="I10" s="82">
        <v>105</v>
      </c>
      <c r="J10" s="82">
        <v>95</v>
      </c>
      <c r="K10" s="16"/>
      <c r="L10" s="82"/>
      <c r="M10" s="82"/>
      <c r="O10" s="17" t="s">
        <v>24</v>
      </c>
      <c r="P10" s="17">
        <f>MIN(E2:E431)</f>
        <v>91</v>
      </c>
    </row>
    <row r="11" spans="1:16" s="15" customFormat="1" x14ac:dyDescent="0.35">
      <c r="B11" s="18">
        <v>10</v>
      </c>
      <c r="C11" s="79">
        <v>42274</v>
      </c>
      <c r="D11" s="19"/>
      <c r="E11" s="96">
        <v>103</v>
      </c>
      <c r="F11" s="82">
        <f t="shared" si="1"/>
        <v>100.01770270270254</v>
      </c>
      <c r="G11" s="15">
        <f t="shared" si="0"/>
        <v>0</v>
      </c>
      <c r="H11" s="16">
        <f t="shared" si="2"/>
        <v>4.75</v>
      </c>
      <c r="I11" s="82">
        <v>105</v>
      </c>
      <c r="J11" s="82">
        <v>95</v>
      </c>
      <c r="K11" s="16"/>
      <c r="L11" s="82"/>
      <c r="M11" s="92"/>
      <c r="O11" s="17" t="s">
        <v>25</v>
      </c>
      <c r="P11" s="17">
        <f>MAX(E2:E431)</f>
        <v>112</v>
      </c>
    </row>
    <row r="12" spans="1:16" s="15" customFormat="1" x14ac:dyDescent="0.35">
      <c r="B12" s="18">
        <v>11</v>
      </c>
      <c r="C12" s="79">
        <v>42275</v>
      </c>
      <c r="D12" s="19"/>
      <c r="E12" s="96">
        <v>102</v>
      </c>
      <c r="F12" s="82">
        <f t="shared" si="1"/>
        <v>100.01770270270254</v>
      </c>
      <c r="G12" s="15">
        <f t="shared" si="0"/>
        <v>1</v>
      </c>
      <c r="H12" s="16">
        <f t="shared" si="2"/>
        <v>4.75</v>
      </c>
      <c r="I12" s="82">
        <v>105</v>
      </c>
      <c r="J12" s="82">
        <v>95</v>
      </c>
      <c r="K12" s="16"/>
      <c r="L12" s="82"/>
      <c r="M12" s="82"/>
    </row>
    <row r="13" spans="1:16" s="15" customFormat="1" x14ac:dyDescent="0.35">
      <c r="A13" s="15" t="s">
        <v>11</v>
      </c>
      <c r="B13" s="18">
        <v>12</v>
      </c>
      <c r="C13" s="79">
        <v>42276</v>
      </c>
      <c r="D13" s="19"/>
      <c r="E13" s="96">
        <v>97</v>
      </c>
      <c r="F13" s="82">
        <f t="shared" si="1"/>
        <v>100.01770270270254</v>
      </c>
      <c r="G13" s="15">
        <f t="shared" si="0"/>
        <v>5</v>
      </c>
      <c r="H13" s="16">
        <f t="shared" si="2"/>
        <v>4.75</v>
      </c>
      <c r="I13" s="82">
        <v>105</v>
      </c>
      <c r="J13" s="82">
        <v>95</v>
      </c>
      <c r="K13" s="16"/>
      <c r="L13" s="82"/>
      <c r="M13" s="82"/>
      <c r="O13" s="23" t="s">
        <v>41</v>
      </c>
      <c r="P13" s="23" t="s">
        <v>40</v>
      </c>
    </row>
    <row r="14" spans="1:16" s="15" customFormat="1" x14ac:dyDescent="0.35">
      <c r="B14" s="18">
        <v>13</v>
      </c>
      <c r="C14" s="79">
        <v>42277</v>
      </c>
      <c r="D14" s="19"/>
      <c r="E14" s="96">
        <v>99</v>
      </c>
      <c r="F14" s="82">
        <f t="shared" si="1"/>
        <v>100.01770270270254</v>
      </c>
      <c r="G14" s="15">
        <f t="shared" si="0"/>
        <v>2</v>
      </c>
      <c r="H14" s="16">
        <f t="shared" si="2"/>
        <v>4.75</v>
      </c>
      <c r="I14" s="82">
        <v>105</v>
      </c>
      <c r="J14" s="82">
        <v>95</v>
      </c>
      <c r="K14" s="16"/>
      <c r="L14" s="82"/>
      <c r="M14" s="82"/>
    </row>
    <row r="15" spans="1:16" s="15" customFormat="1" x14ac:dyDescent="0.35">
      <c r="B15" s="18">
        <v>14</v>
      </c>
      <c r="C15" s="79">
        <v>42278</v>
      </c>
      <c r="D15" s="19"/>
      <c r="E15" s="96">
        <v>98</v>
      </c>
      <c r="F15" s="82">
        <f t="shared" si="1"/>
        <v>100.01770270270254</v>
      </c>
      <c r="G15" s="15">
        <f t="shared" si="0"/>
        <v>1</v>
      </c>
      <c r="H15" s="16">
        <f t="shared" si="2"/>
        <v>4.75</v>
      </c>
      <c r="I15" s="82">
        <v>105</v>
      </c>
      <c r="J15" s="82">
        <v>95</v>
      </c>
      <c r="K15" s="21">
        <f>STDEV(E13:E16)/AVERAGE(E13:E16)</f>
        <v>9.7448051680034415E-3</v>
      </c>
      <c r="L15" s="83">
        <f>AVERAGE(E13:E16)</f>
        <v>98.25</v>
      </c>
      <c r="M15" s="82">
        <f>_xlfn.STDEV.S(E13:E16)</f>
        <v>0.9574271077563381</v>
      </c>
    </row>
    <row r="16" spans="1:16" s="15" customFormat="1" x14ac:dyDescent="0.35">
      <c r="B16" s="18">
        <v>15</v>
      </c>
      <c r="C16" s="79">
        <v>42279</v>
      </c>
      <c r="D16" s="19"/>
      <c r="E16" s="96">
        <v>99</v>
      </c>
      <c r="F16" s="82">
        <f t="shared" si="1"/>
        <v>100.01770270270254</v>
      </c>
      <c r="G16" s="15">
        <f t="shared" si="0"/>
        <v>1</v>
      </c>
      <c r="H16" s="16">
        <f t="shared" si="2"/>
        <v>4.75</v>
      </c>
      <c r="I16" s="82">
        <v>105</v>
      </c>
      <c r="J16" s="82">
        <v>95</v>
      </c>
      <c r="K16" s="16"/>
      <c r="L16" s="82"/>
      <c r="M16" s="82"/>
      <c r="O16" s="24"/>
      <c r="P16" s="24"/>
    </row>
    <row r="17" spans="1:19" s="15" customFormat="1" x14ac:dyDescent="0.35">
      <c r="B17" s="18">
        <v>16</v>
      </c>
      <c r="C17" s="79">
        <v>42280</v>
      </c>
      <c r="D17" s="19"/>
      <c r="E17" s="96">
        <v>98</v>
      </c>
      <c r="F17" s="82">
        <f t="shared" si="1"/>
        <v>100.01770270270254</v>
      </c>
      <c r="G17" s="15">
        <f t="shared" si="0"/>
        <v>1</v>
      </c>
      <c r="H17" s="16">
        <f t="shared" si="2"/>
        <v>4.75</v>
      </c>
      <c r="I17" s="82">
        <v>105</v>
      </c>
      <c r="J17" s="82">
        <v>95</v>
      </c>
      <c r="K17" s="16"/>
      <c r="L17" s="82"/>
      <c r="M17" s="82"/>
      <c r="O17" s="24"/>
      <c r="P17" s="24"/>
    </row>
    <row r="18" spans="1:19" s="15" customFormat="1" x14ac:dyDescent="0.35">
      <c r="B18" s="18">
        <v>17</v>
      </c>
      <c r="C18" s="79">
        <v>42281</v>
      </c>
      <c r="D18" s="19"/>
      <c r="E18" s="96">
        <v>101</v>
      </c>
      <c r="F18" s="82">
        <f t="shared" si="1"/>
        <v>100.01770270270254</v>
      </c>
      <c r="G18" s="15">
        <f t="shared" si="0"/>
        <v>3</v>
      </c>
      <c r="H18" s="16">
        <f t="shared" si="2"/>
        <v>4.75</v>
      </c>
      <c r="I18" s="82">
        <v>105</v>
      </c>
      <c r="J18" s="82">
        <v>95</v>
      </c>
      <c r="K18" s="16"/>
      <c r="L18" s="82"/>
      <c r="M18" s="82"/>
    </row>
    <row r="19" spans="1:19" s="15" customFormat="1" x14ac:dyDescent="0.35">
      <c r="B19" s="18">
        <v>18</v>
      </c>
      <c r="C19" s="79">
        <v>42282</v>
      </c>
      <c r="D19" s="19"/>
      <c r="E19" s="96">
        <v>101</v>
      </c>
      <c r="F19" s="82">
        <f t="shared" si="1"/>
        <v>100.01770270270254</v>
      </c>
      <c r="G19" s="15">
        <f t="shared" si="0"/>
        <v>0</v>
      </c>
      <c r="H19" s="16">
        <f t="shared" si="2"/>
        <v>4.75</v>
      </c>
      <c r="I19" s="82">
        <v>105</v>
      </c>
      <c r="J19" s="82">
        <v>95</v>
      </c>
      <c r="K19" s="21">
        <f>STDEV(E17:E21)/AVERAGE(E17:E21)</f>
        <v>1.8275555457328924E-2</v>
      </c>
      <c r="L19" s="83">
        <f>AVERAGE(E17:E21)</f>
        <v>99.4</v>
      </c>
      <c r="M19" s="82">
        <f>_xlfn.STDEV.S(E17:E21)</f>
        <v>1.8165902124584949</v>
      </c>
    </row>
    <row r="20" spans="1:19" s="15" customFormat="1" x14ac:dyDescent="0.35">
      <c r="B20" s="18">
        <v>19</v>
      </c>
      <c r="C20" s="79">
        <v>42283</v>
      </c>
      <c r="D20" s="19"/>
      <c r="E20" s="96">
        <v>97</v>
      </c>
      <c r="F20" s="82">
        <f t="shared" si="1"/>
        <v>100.01770270270254</v>
      </c>
      <c r="G20" s="15">
        <f t="shared" si="0"/>
        <v>4</v>
      </c>
      <c r="H20" s="16">
        <f t="shared" si="2"/>
        <v>4.75</v>
      </c>
      <c r="I20" s="82">
        <v>105</v>
      </c>
      <c r="J20" s="82">
        <v>95</v>
      </c>
      <c r="K20" s="16"/>
      <c r="L20" s="83"/>
      <c r="M20" s="82"/>
      <c r="O20" s="25"/>
      <c r="P20" s="25"/>
    </row>
    <row r="21" spans="1:19" s="15" customFormat="1" x14ac:dyDescent="0.35">
      <c r="B21" s="18">
        <v>20</v>
      </c>
      <c r="C21" s="79">
        <v>42284</v>
      </c>
      <c r="D21" s="19"/>
      <c r="E21" s="97">
        <v>100</v>
      </c>
      <c r="F21" s="82">
        <f t="shared" si="1"/>
        <v>100.01770270270254</v>
      </c>
      <c r="G21" s="15">
        <f t="shared" si="0"/>
        <v>3</v>
      </c>
      <c r="H21" s="16">
        <f t="shared" si="2"/>
        <v>4.75</v>
      </c>
      <c r="I21" s="82">
        <v>105</v>
      </c>
      <c r="J21" s="82">
        <v>95</v>
      </c>
      <c r="K21" s="16"/>
      <c r="L21" s="82"/>
      <c r="M21" s="82"/>
    </row>
    <row r="22" spans="1:19" s="15" customFormat="1" x14ac:dyDescent="0.35">
      <c r="B22" s="18">
        <v>21</v>
      </c>
      <c r="C22" s="79">
        <v>42285</v>
      </c>
      <c r="D22" s="19"/>
      <c r="E22" s="97">
        <v>102</v>
      </c>
      <c r="F22" s="82">
        <f t="shared" si="1"/>
        <v>100.01770270270254</v>
      </c>
      <c r="G22" s="15">
        <f t="shared" si="0"/>
        <v>2</v>
      </c>
      <c r="H22" s="16">
        <f t="shared" si="2"/>
        <v>4.75</v>
      </c>
      <c r="I22" s="82">
        <v>105</v>
      </c>
      <c r="J22" s="82">
        <v>95</v>
      </c>
      <c r="K22" s="20"/>
      <c r="L22" s="82"/>
      <c r="M22" s="82"/>
      <c r="O22" s="26"/>
      <c r="P22" s="26"/>
      <c r="Q22" s="27"/>
      <c r="R22" s="28"/>
      <c r="S22" s="28"/>
    </row>
    <row r="23" spans="1:19" s="15" customFormat="1" x14ac:dyDescent="0.35">
      <c r="B23" s="18">
        <v>22</v>
      </c>
      <c r="C23" s="79">
        <v>42286</v>
      </c>
      <c r="D23" s="19"/>
      <c r="E23" s="97">
        <v>100</v>
      </c>
      <c r="F23" s="82">
        <f t="shared" si="1"/>
        <v>100.01770270270254</v>
      </c>
      <c r="G23" s="15">
        <f t="shared" si="0"/>
        <v>2</v>
      </c>
      <c r="H23" s="16">
        <f t="shared" si="2"/>
        <v>4.75</v>
      </c>
      <c r="I23" s="82">
        <v>105</v>
      </c>
      <c r="J23" s="82">
        <v>95</v>
      </c>
      <c r="K23" s="16"/>
      <c r="L23" s="82"/>
      <c r="M23" s="82"/>
      <c r="O23" s="26"/>
      <c r="P23" s="26"/>
      <c r="Q23" s="27"/>
      <c r="R23" s="28"/>
      <c r="S23" s="28"/>
    </row>
    <row r="24" spans="1:19" s="15" customFormat="1" x14ac:dyDescent="0.35">
      <c r="B24" s="18">
        <v>23</v>
      </c>
      <c r="C24" s="79">
        <v>42287</v>
      </c>
      <c r="D24" s="19"/>
      <c r="E24" s="97">
        <v>101</v>
      </c>
      <c r="F24" s="82">
        <f t="shared" si="1"/>
        <v>100.01770270270254</v>
      </c>
      <c r="G24" s="15">
        <f t="shared" si="0"/>
        <v>1</v>
      </c>
      <c r="H24" s="16">
        <f t="shared" si="2"/>
        <v>4.75</v>
      </c>
      <c r="I24" s="82">
        <v>105</v>
      </c>
      <c r="J24" s="82">
        <v>95</v>
      </c>
      <c r="K24" s="21">
        <f>STDEV(E22:E25)/AVERAGE(E22:E25)</f>
        <v>8.0841245636408526E-3</v>
      </c>
      <c r="L24" s="83">
        <f>AVERAGE(E22:E25)</f>
        <v>101</v>
      </c>
      <c r="M24" s="82">
        <f>_xlfn.STDEV.S(E22:E25)</f>
        <v>0.81649658092772603</v>
      </c>
      <c r="O24" s="26"/>
      <c r="P24" s="28"/>
      <c r="Q24" s="28"/>
      <c r="R24" s="28"/>
      <c r="S24" s="28"/>
    </row>
    <row r="25" spans="1:19" s="15" customFormat="1" x14ac:dyDescent="0.35">
      <c r="B25" s="18">
        <v>24</v>
      </c>
      <c r="C25" s="79">
        <v>42288</v>
      </c>
      <c r="D25" s="19"/>
      <c r="E25" s="97">
        <v>101</v>
      </c>
      <c r="F25" s="82">
        <f t="shared" si="1"/>
        <v>100.01770270270254</v>
      </c>
      <c r="G25" s="15">
        <f t="shared" si="0"/>
        <v>0</v>
      </c>
      <c r="H25" s="16">
        <f t="shared" si="2"/>
        <v>4.75</v>
      </c>
      <c r="I25" s="82">
        <v>105</v>
      </c>
      <c r="J25" s="82">
        <v>95</v>
      </c>
      <c r="K25" s="20"/>
      <c r="L25" s="82"/>
      <c r="M25" s="82"/>
      <c r="O25" s="29"/>
      <c r="P25" s="29"/>
      <c r="Q25" s="29"/>
      <c r="R25" s="29"/>
      <c r="S25" s="28"/>
    </row>
    <row r="26" spans="1:19" s="15" customFormat="1" x14ac:dyDescent="0.35">
      <c r="A26" s="15" t="s">
        <v>11</v>
      </c>
      <c r="B26" s="30">
        <v>42289</v>
      </c>
      <c r="C26" s="79">
        <v>42289</v>
      </c>
      <c r="D26" s="19" t="s">
        <v>14</v>
      </c>
      <c r="E26" s="97">
        <v>99</v>
      </c>
      <c r="F26" s="82">
        <f t="shared" si="1"/>
        <v>100.01770270270254</v>
      </c>
      <c r="G26" s="15">
        <f t="shared" si="0"/>
        <v>2</v>
      </c>
      <c r="H26" s="16">
        <f t="shared" si="2"/>
        <v>4.75</v>
      </c>
      <c r="I26" s="82">
        <v>105</v>
      </c>
      <c r="J26" s="82">
        <v>95</v>
      </c>
      <c r="K26" s="16"/>
      <c r="L26" s="82"/>
      <c r="M26" s="82"/>
      <c r="O26" s="28"/>
      <c r="P26" s="28"/>
      <c r="Q26" s="28"/>
      <c r="R26" s="28"/>
      <c r="S26" s="28"/>
    </row>
    <row r="27" spans="1:19" s="15" customFormat="1" x14ac:dyDescent="0.35">
      <c r="B27" s="30"/>
      <c r="C27" s="79">
        <v>42290</v>
      </c>
      <c r="D27" s="19"/>
      <c r="E27" s="97">
        <v>100</v>
      </c>
      <c r="F27" s="82">
        <f t="shared" si="1"/>
        <v>100.01770270270254</v>
      </c>
      <c r="G27" s="15">
        <f t="shared" si="0"/>
        <v>1</v>
      </c>
      <c r="H27" s="16">
        <f t="shared" si="2"/>
        <v>4.75</v>
      </c>
      <c r="I27" s="82">
        <v>105</v>
      </c>
      <c r="J27" s="82">
        <v>95</v>
      </c>
      <c r="K27" s="21">
        <f>STDEV(E26:E28)/AVERAGE(E26:E28)</f>
        <v>5.8122510321103266E-3</v>
      </c>
      <c r="L27" s="83">
        <f>AVERAGE(E26:E28)</f>
        <v>99.333333333333329</v>
      </c>
      <c r="M27" s="82">
        <f>_xlfn.STDEV.S(E26:E28)</f>
        <v>0.57735026918962573</v>
      </c>
    </row>
    <row r="28" spans="1:19" s="15" customFormat="1" x14ac:dyDescent="0.35">
      <c r="B28" s="30"/>
      <c r="C28" s="79">
        <v>42291</v>
      </c>
      <c r="D28" s="19"/>
      <c r="E28" s="97">
        <v>99</v>
      </c>
      <c r="F28" s="82">
        <f t="shared" si="1"/>
        <v>100.01770270270254</v>
      </c>
      <c r="G28" s="15">
        <f t="shared" si="0"/>
        <v>1</v>
      </c>
      <c r="H28" s="16">
        <f t="shared" si="2"/>
        <v>4.75</v>
      </c>
      <c r="I28" s="82">
        <v>105</v>
      </c>
      <c r="J28" s="82">
        <v>95</v>
      </c>
      <c r="K28" s="20"/>
      <c r="L28" s="82"/>
      <c r="M28" s="82"/>
    </row>
    <row r="29" spans="1:19" s="17" customFormat="1" x14ac:dyDescent="0.35">
      <c r="A29" s="15"/>
      <c r="B29" s="30"/>
      <c r="C29" s="79">
        <v>42292</v>
      </c>
      <c r="D29" s="19"/>
      <c r="E29" s="97">
        <v>102</v>
      </c>
      <c r="F29" s="82">
        <f t="shared" si="1"/>
        <v>100.01770270270254</v>
      </c>
      <c r="G29" s="15">
        <f t="shared" si="0"/>
        <v>3</v>
      </c>
      <c r="H29" s="16">
        <f t="shared" si="2"/>
        <v>4.75</v>
      </c>
      <c r="I29" s="82">
        <v>105</v>
      </c>
      <c r="J29" s="82">
        <v>95</v>
      </c>
      <c r="K29" s="16"/>
      <c r="L29" s="82"/>
      <c r="M29" s="82"/>
      <c r="N29" s="15"/>
      <c r="O29" s="16"/>
    </row>
    <row r="30" spans="1:19" s="15" customFormat="1" x14ac:dyDescent="0.35">
      <c r="B30" s="30"/>
      <c r="C30" s="79">
        <v>42293</v>
      </c>
      <c r="D30" s="19"/>
      <c r="E30" s="97">
        <v>100</v>
      </c>
      <c r="F30" s="82">
        <f t="shared" si="1"/>
        <v>100.01770270270254</v>
      </c>
      <c r="G30" s="15">
        <f t="shared" si="0"/>
        <v>2</v>
      </c>
      <c r="H30" s="16">
        <f t="shared" si="2"/>
        <v>4.75</v>
      </c>
      <c r="I30" s="82">
        <v>105</v>
      </c>
      <c r="J30" s="82">
        <v>95</v>
      </c>
      <c r="K30" s="21">
        <f>STDEV(E29:E31)/AVERAGE(E29:E31)</f>
        <v>9.9009900990099011E-3</v>
      </c>
      <c r="L30" s="83">
        <f>AVERAGE(E29:E31)</f>
        <v>101</v>
      </c>
      <c r="M30" s="82">
        <f>_xlfn.STDEV.S(E29:E31)</f>
        <v>1</v>
      </c>
      <c r="O30" s="16"/>
    </row>
    <row r="31" spans="1:19" s="15" customFormat="1" x14ac:dyDescent="0.35">
      <c r="B31" s="30"/>
      <c r="C31" s="79">
        <v>42294</v>
      </c>
      <c r="D31" s="19"/>
      <c r="E31" s="97">
        <v>101</v>
      </c>
      <c r="F31" s="82">
        <f t="shared" si="1"/>
        <v>100.01770270270254</v>
      </c>
      <c r="G31" s="15">
        <f t="shared" si="0"/>
        <v>1</v>
      </c>
      <c r="H31" s="16">
        <f t="shared" si="2"/>
        <v>4.75</v>
      </c>
      <c r="I31" s="82">
        <v>105</v>
      </c>
      <c r="J31" s="82">
        <v>95</v>
      </c>
      <c r="K31" s="16"/>
      <c r="L31" s="82"/>
      <c r="M31" s="82"/>
      <c r="O31" s="21"/>
    </row>
    <row r="32" spans="1:19" s="15" customFormat="1" x14ac:dyDescent="0.35">
      <c r="B32" s="30"/>
      <c r="C32" s="79">
        <v>42295</v>
      </c>
      <c r="D32" s="19"/>
      <c r="E32" s="97">
        <v>99</v>
      </c>
      <c r="F32" s="82">
        <f t="shared" si="1"/>
        <v>100.01770270270254</v>
      </c>
      <c r="G32" s="15">
        <f t="shared" si="0"/>
        <v>2</v>
      </c>
      <c r="H32" s="16">
        <f t="shared" si="2"/>
        <v>4.75</v>
      </c>
      <c r="I32" s="82">
        <v>105</v>
      </c>
      <c r="J32" s="82">
        <v>95</v>
      </c>
      <c r="K32" s="16"/>
      <c r="L32" s="82"/>
      <c r="M32" s="82"/>
    </row>
    <row r="33" spans="1:15" s="15" customFormat="1" x14ac:dyDescent="0.35">
      <c r="B33" s="30"/>
      <c r="C33" s="79">
        <v>42296</v>
      </c>
      <c r="D33" s="19"/>
      <c r="E33" s="97">
        <v>99</v>
      </c>
      <c r="F33" s="82">
        <f t="shared" si="1"/>
        <v>100.01770270270254</v>
      </c>
      <c r="G33" s="15">
        <f t="shared" si="0"/>
        <v>0</v>
      </c>
      <c r="H33" s="16">
        <f t="shared" si="2"/>
        <v>4.75</v>
      </c>
      <c r="I33" s="82">
        <v>105</v>
      </c>
      <c r="J33" s="82">
        <v>95</v>
      </c>
      <c r="K33" s="21">
        <f>STDEV(E32:E34)/AVERAGE(E32:E34)</f>
        <v>1.1585624130895502E-2</v>
      </c>
      <c r="L33" s="83">
        <f>AVERAGE(E32:E34)</f>
        <v>99.666666666666671</v>
      </c>
      <c r="M33" s="82">
        <f>_xlfn.STDEV.S(E32:E34)</f>
        <v>1.1547005383792517</v>
      </c>
      <c r="O33" s="31"/>
    </row>
    <row r="34" spans="1:15" s="15" customFormat="1" x14ac:dyDescent="0.35">
      <c r="B34" s="30"/>
      <c r="C34" s="79">
        <v>42297</v>
      </c>
      <c r="D34" s="19" t="s">
        <v>15</v>
      </c>
      <c r="E34" s="97">
        <v>101</v>
      </c>
      <c r="F34" s="82">
        <f t="shared" si="1"/>
        <v>100.01770270270254</v>
      </c>
      <c r="G34" s="15">
        <f t="shared" si="0"/>
        <v>2</v>
      </c>
      <c r="H34" s="16">
        <f t="shared" si="2"/>
        <v>4.75</v>
      </c>
      <c r="I34" s="82">
        <v>105</v>
      </c>
      <c r="J34" s="82">
        <v>95</v>
      </c>
      <c r="K34" s="16"/>
      <c r="L34" s="82"/>
      <c r="M34" s="82"/>
    </row>
    <row r="35" spans="1:15" s="15" customFormat="1" x14ac:dyDescent="0.35">
      <c r="A35" s="15" t="s">
        <v>12</v>
      </c>
      <c r="B35" s="30">
        <v>42296</v>
      </c>
      <c r="C35" s="79">
        <v>42298</v>
      </c>
      <c r="D35" s="19"/>
      <c r="E35" s="97">
        <v>105</v>
      </c>
      <c r="F35" s="82">
        <f t="shared" si="1"/>
        <v>100.01770270270254</v>
      </c>
      <c r="G35" s="15">
        <f t="shared" si="0"/>
        <v>4</v>
      </c>
      <c r="H35" s="16">
        <f t="shared" si="2"/>
        <v>4.75</v>
      </c>
      <c r="I35" s="82">
        <v>105</v>
      </c>
      <c r="J35" s="82">
        <v>95</v>
      </c>
      <c r="K35" s="16"/>
      <c r="L35" s="82"/>
      <c r="M35" s="82"/>
    </row>
    <row r="36" spans="1:15" s="15" customFormat="1" x14ac:dyDescent="0.35">
      <c r="B36" s="30"/>
      <c r="C36" s="79">
        <v>42299</v>
      </c>
      <c r="D36" s="19"/>
      <c r="E36" s="98">
        <v>109</v>
      </c>
      <c r="F36" s="82">
        <f t="shared" si="1"/>
        <v>100.01770270270254</v>
      </c>
      <c r="G36" s="15">
        <f t="shared" si="0"/>
        <v>4</v>
      </c>
      <c r="H36" s="16">
        <f t="shared" si="2"/>
        <v>4.75</v>
      </c>
      <c r="I36" s="82">
        <v>105</v>
      </c>
      <c r="J36" s="82">
        <v>95</v>
      </c>
      <c r="K36" s="21">
        <f>STDEV(E35:E37)/AVERAGE(E35:E37)</f>
        <v>2.171850542406116E-2</v>
      </c>
      <c r="L36" s="84">
        <f>AVERAGE(E35:E37)</f>
        <v>106.33333333333333</v>
      </c>
      <c r="M36" s="82">
        <f>_xlfn.STDEV.S(E35:E37)</f>
        <v>2.3094010767585034</v>
      </c>
      <c r="O36"/>
    </row>
    <row r="37" spans="1:15" s="15" customFormat="1" x14ac:dyDescent="0.35">
      <c r="B37" s="30"/>
      <c r="C37" s="79">
        <v>42300</v>
      </c>
      <c r="D37" s="19"/>
      <c r="E37" s="97">
        <v>105</v>
      </c>
      <c r="F37" s="82">
        <f t="shared" si="1"/>
        <v>100.01770270270254</v>
      </c>
      <c r="G37" s="15">
        <f t="shared" si="0"/>
        <v>4</v>
      </c>
      <c r="H37" s="16">
        <f t="shared" si="2"/>
        <v>4.75</v>
      </c>
      <c r="I37" s="82">
        <v>105</v>
      </c>
      <c r="J37" s="82">
        <v>95</v>
      </c>
      <c r="K37" s="16"/>
      <c r="L37" s="82"/>
      <c r="M37" s="82"/>
    </row>
    <row r="38" spans="1:15" s="15" customFormat="1" x14ac:dyDescent="0.35">
      <c r="B38" s="30"/>
      <c r="C38" s="79">
        <v>42301</v>
      </c>
      <c r="D38" s="19"/>
      <c r="E38" s="97">
        <v>103</v>
      </c>
      <c r="F38" s="82">
        <f t="shared" si="1"/>
        <v>100.01770270270254</v>
      </c>
      <c r="G38" s="15">
        <f t="shared" si="0"/>
        <v>2</v>
      </c>
      <c r="H38" s="16">
        <f t="shared" si="2"/>
        <v>4.75</v>
      </c>
      <c r="I38" s="82">
        <v>105</v>
      </c>
      <c r="J38" s="82">
        <v>95</v>
      </c>
      <c r="K38" s="16"/>
      <c r="L38" s="82"/>
      <c r="M38" s="82"/>
    </row>
    <row r="39" spans="1:15" s="15" customFormat="1" x14ac:dyDescent="0.35">
      <c r="B39" s="30"/>
      <c r="C39" s="79">
        <v>42302</v>
      </c>
      <c r="D39" s="19"/>
      <c r="E39" s="97">
        <v>104</v>
      </c>
      <c r="F39" s="82">
        <f t="shared" si="1"/>
        <v>100.01770270270254</v>
      </c>
      <c r="G39" s="15">
        <f t="shared" si="0"/>
        <v>1</v>
      </c>
      <c r="H39" s="16">
        <f t="shared" si="2"/>
        <v>4.75</v>
      </c>
      <c r="I39" s="82">
        <v>105</v>
      </c>
      <c r="J39" s="82">
        <v>95</v>
      </c>
      <c r="K39" s="21">
        <f>STDEV(E38:E40)/AVERAGE(E38:E40)</f>
        <v>9.6153846153846159E-3</v>
      </c>
      <c r="L39" s="83">
        <f>AVERAGE(E38:E40)</f>
        <v>104</v>
      </c>
      <c r="M39" s="82">
        <f>_xlfn.STDEV.S(E38:E40)</f>
        <v>1</v>
      </c>
    </row>
    <row r="40" spans="1:15" s="15" customFormat="1" x14ac:dyDescent="0.35">
      <c r="B40" s="30"/>
      <c r="C40" s="79">
        <v>42303</v>
      </c>
      <c r="D40" s="19"/>
      <c r="E40" s="97">
        <v>105</v>
      </c>
      <c r="F40" s="82">
        <f t="shared" si="1"/>
        <v>100.01770270270254</v>
      </c>
      <c r="G40" s="15">
        <f t="shared" si="0"/>
        <v>1</v>
      </c>
      <c r="H40" s="16">
        <f t="shared" si="2"/>
        <v>4.75</v>
      </c>
      <c r="I40" s="82">
        <v>105</v>
      </c>
      <c r="J40" s="82">
        <v>95</v>
      </c>
      <c r="K40" s="16"/>
      <c r="L40" s="82"/>
      <c r="M40" s="82"/>
    </row>
    <row r="41" spans="1:15" s="15" customFormat="1" x14ac:dyDescent="0.35">
      <c r="A41" s="15" t="s">
        <v>11</v>
      </c>
      <c r="B41" s="30">
        <v>42284</v>
      </c>
      <c r="C41" s="79">
        <v>42304</v>
      </c>
      <c r="D41" s="19" t="s">
        <v>16</v>
      </c>
      <c r="E41" s="97">
        <v>105</v>
      </c>
      <c r="F41" s="82">
        <f t="shared" si="1"/>
        <v>100.01770270270254</v>
      </c>
      <c r="G41" s="15">
        <f t="shared" si="0"/>
        <v>0</v>
      </c>
      <c r="H41" s="16">
        <f t="shared" si="2"/>
        <v>4.75</v>
      </c>
      <c r="I41" s="82">
        <v>105</v>
      </c>
      <c r="J41" s="82">
        <v>95</v>
      </c>
      <c r="K41" s="16"/>
      <c r="L41" s="82"/>
      <c r="M41" s="82"/>
    </row>
    <row r="42" spans="1:15" s="15" customFormat="1" x14ac:dyDescent="0.35">
      <c r="B42" s="30"/>
      <c r="C42" s="79">
        <v>42305</v>
      </c>
      <c r="D42" s="19"/>
      <c r="E42" s="98">
        <v>107</v>
      </c>
      <c r="F42" s="82">
        <f t="shared" si="1"/>
        <v>100.01770270270254</v>
      </c>
      <c r="G42" s="15">
        <f t="shared" si="0"/>
        <v>2</v>
      </c>
      <c r="H42" s="16">
        <f t="shared" si="2"/>
        <v>4.75</v>
      </c>
      <c r="I42" s="82">
        <v>105</v>
      </c>
      <c r="J42" s="82">
        <v>95</v>
      </c>
      <c r="K42" s="21">
        <f>STDEV(E41:E43)/AVERAGE(E41:E43)</f>
        <v>1.4501821819480508E-2</v>
      </c>
      <c r="L42" s="83">
        <f>AVERAGE(E41:E43)</f>
        <v>105.33333333333333</v>
      </c>
      <c r="M42" s="82">
        <f>_xlfn.STDEV.S(E41:E43)</f>
        <v>1.5275252316519468</v>
      </c>
    </row>
    <row r="43" spans="1:15" s="15" customFormat="1" x14ac:dyDescent="0.35">
      <c r="B43" s="30"/>
      <c r="C43" s="79">
        <v>42306</v>
      </c>
      <c r="D43" s="19"/>
      <c r="E43" s="97">
        <v>104</v>
      </c>
      <c r="F43" s="82">
        <f t="shared" si="1"/>
        <v>100.01770270270254</v>
      </c>
      <c r="G43" s="15">
        <f t="shared" si="0"/>
        <v>3</v>
      </c>
      <c r="H43" s="16">
        <f t="shared" si="2"/>
        <v>4.75</v>
      </c>
      <c r="I43" s="82">
        <v>105</v>
      </c>
      <c r="J43" s="82">
        <v>95</v>
      </c>
      <c r="K43" s="16"/>
      <c r="L43" s="82"/>
      <c r="M43" s="82"/>
    </row>
    <row r="44" spans="1:15" s="15" customFormat="1" x14ac:dyDescent="0.35">
      <c r="A44" s="15" t="s">
        <v>11</v>
      </c>
      <c r="B44" s="32">
        <v>42289</v>
      </c>
      <c r="C44" s="79">
        <v>42307</v>
      </c>
      <c r="D44" s="15" t="s">
        <v>17</v>
      </c>
      <c r="E44" s="97">
        <v>101</v>
      </c>
      <c r="F44" s="82">
        <f t="shared" si="1"/>
        <v>100.01770270270254</v>
      </c>
      <c r="G44" s="15">
        <f t="shared" si="0"/>
        <v>3</v>
      </c>
      <c r="H44" s="16">
        <f t="shared" si="2"/>
        <v>4.75</v>
      </c>
      <c r="I44" s="82">
        <v>105</v>
      </c>
      <c r="J44" s="82">
        <v>95</v>
      </c>
      <c r="K44" s="16"/>
      <c r="L44" s="82"/>
      <c r="M44" s="82"/>
    </row>
    <row r="45" spans="1:15" s="15" customFormat="1" x14ac:dyDescent="0.35">
      <c r="B45" s="32"/>
      <c r="C45" s="79">
        <v>42308</v>
      </c>
      <c r="D45" s="19"/>
      <c r="E45" s="97">
        <v>103</v>
      </c>
      <c r="F45" s="82">
        <f t="shared" si="1"/>
        <v>100.01770270270254</v>
      </c>
      <c r="G45" s="15">
        <f t="shared" si="0"/>
        <v>2</v>
      </c>
      <c r="H45" s="16">
        <f t="shared" si="2"/>
        <v>4.75</v>
      </c>
      <c r="I45" s="82">
        <v>105</v>
      </c>
      <c r="J45" s="82">
        <v>95</v>
      </c>
      <c r="K45" s="21">
        <f>STDEV(E44:E46)/AVERAGE(E44:E46)</f>
        <v>9.8039215686274508E-3</v>
      </c>
      <c r="L45" s="83">
        <f>AVERAGE(E44:E46)</f>
        <v>102</v>
      </c>
      <c r="M45" s="82">
        <f>_xlfn.STDEV.S(E44:E46)</f>
        <v>1</v>
      </c>
    </row>
    <row r="46" spans="1:15" s="15" customFormat="1" x14ac:dyDescent="0.35">
      <c r="B46" s="32"/>
      <c r="C46" s="79">
        <v>42309</v>
      </c>
      <c r="D46" s="19"/>
      <c r="E46" s="97">
        <v>102</v>
      </c>
      <c r="F46" s="82">
        <f t="shared" si="1"/>
        <v>100.01770270270254</v>
      </c>
      <c r="G46" s="15">
        <f t="shared" si="0"/>
        <v>1</v>
      </c>
      <c r="H46" s="16">
        <f t="shared" si="2"/>
        <v>4.75</v>
      </c>
      <c r="I46" s="82">
        <v>105</v>
      </c>
      <c r="J46" s="82">
        <v>95</v>
      </c>
      <c r="K46" s="16"/>
      <c r="L46" s="82"/>
      <c r="M46" s="82"/>
    </row>
    <row r="47" spans="1:15" s="15" customFormat="1" x14ac:dyDescent="0.35">
      <c r="B47" s="32"/>
      <c r="C47" s="79">
        <v>42310</v>
      </c>
      <c r="D47" s="19"/>
      <c r="E47" s="97">
        <v>104</v>
      </c>
      <c r="F47" s="82">
        <f t="shared" si="1"/>
        <v>100.01770270270254</v>
      </c>
      <c r="G47" s="15">
        <f t="shared" si="0"/>
        <v>2</v>
      </c>
      <c r="H47" s="16">
        <f t="shared" si="2"/>
        <v>4.75</v>
      </c>
      <c r="I47" s="82">
        <v>105</v>
      </c>
      <c r="J47" s="82">
        <v>95</v>
      </c>
      <c r="K47" s="16"/>
      <c r="L47" s="82"/>
      <c r="M47" s="82"/>
    </row>
    <row r="48" spans="1:15" s="15" customFormat="1" x14ac:dyDescent="0.35">
      <c r="B48" s="32"/>
      <c r="C48" s="79">
        <v>42311</v>
      </c>
      <c r="D48" s="19"/>
      <c r="E48" s="97">
        <v>99</v>
      </c>
      <c r="F48" s="82">
        <f t="shared" si="1"/>
        <v>100.01770270270254</v>
      </c>
      <c r="G48" s="15">
        <f t="shared" si="0"/>
        <v>5</v>
      </c>
      <c r="H48" s="16">
        <f t="shared" si="2"/>
        <v>4.75</v>
      </c>
      <c r="I48" s="82">
        <v>105</v>
      </c>
      <c r="J48" s="82">
        <v>95</v>
      </c>
      <c r="K48" s="21">
        <f>STDEV(E47:E49)/AVERAGE(E47:E49)</f>
        <v>2.4753555525477866E-2</v>
      </c>
      <c r="L48" s="83">
        <f>AVERAGE(E47:E49)</f>
        <v>101.66666666666667</v>
      </c>
      <c r="M48" s="82">
        <f>_xlfn.STDEV.S(E47:E49)</f>
        <v>2.5166114784235831</v>
      </c>
    </row>
    <row r="49" spans="1:15" s="15" customFormat="1" x14ac:dyDescent="0.35">
      <c r="B49" s="32"/>
      <c r="C49" s="79">
        <v>42312</v>
      </c>
      <c r="D49" s="19"/>
      <c r="E49" s="97">
        <v>102</v>
      </c>
      <c r="F49" s="82">
        <f t="shared" si="1"/>
        <v>100.01770270270254</v>
      </c>
      <c r="G49" s="15">
        <f t="shared" si="0"/>
        <v>3</v>
      </c>
      <c r="H49" s="16">
        <f t="shared" si="2"/>
        <v>4.75</v>
      </c>
      <c r="I49" s="82">
        <v>105</v>
      </c>
      <c r="J49" s="82">
        <v>95</v>
      </c>
      <c r="K49" s="16"/>
      <c r="L49" s="82"/>
      <c r="M49" s="82"/>
    </row>
    <row r="50" spans="1:15" s="15" customFormat="1" x14ac:dyDescent="0.35">
      <c r="B50" s="32"/>
      <c r="C50" s="79">
        <v>42313</v>
      </c>
      <c r="D50" s="19"/>
      <c r="E50" s="97">
        <v>101</v>
      </c>
      <c r="F50" s="82">
        <f t="shared" si="1"/>
        <v>100.01770270270254</v>
      </c>
      <c r="G50" s="15">
        <f t="shared" si="0"/>
        <v>1</v>
      </c>
      <c r="H50" s="16">
        <f t="shared" si="2"/>
        <v>4.75</v>
      </c>
      <c r="I50" s="82">
        <v>105</v>
      </c>
      <c r="J50" s="82">
        <v>95</v>
      </c>
      <c r="K50" s="16"/>
      <c r="L50" s="82"/>
      <c r="M50" s="82"/>
    </row>
    <row r="51" spans="1:15" s="15" customFormat="1" x14ac:dyDescent="0.35">
      <c r="B51" s="32"/>
      <c r="C51" s="79">
        <v>42314</v>
      </c>
      <c r="D51" s="19"/>
      <c r="E51" s="97">
        <v>101</v>
      </c>
      <c r="F51" s="82">
        <f t="shared" si="1"/>
        <v>100.01770270270254</v>
      </c>
      <c r="G51" s="15">
        <f t="shared" si="0"/>
        <v>0</v>
      </c>
      <c r="H51" s="16">
        <f t="shared" si="2"/>
        <v>4.75</v>
      </c>
      <c r="I51" s="82">
        <v>105</v>
      </c>
      <c r="J51" s="82">
        <v>95</v>
      </c>
      <c r="K51" s="21">
        <f>STDEV(E50:E52)/AVERAGE(E50:E52)</f>
        <v>0</v>
      </c>
      <c r="L51" s="83">
        <f>AVERAGE(E50:E52)</f>
        <v>101</v>
      </c>
      <c r="M51" s="82">
        <f>_xlfn.STDEV.S(E42:E50)</f>
        <v>2.2973414586817036</v>
      </c>
    </row>
    <row r="52" spans="1:15" s="15" customFormat="1" x14ac:dyDescent="0.35">
      <c r="B52" s="32"/>
      <c r="C52" s="79">
        <v>42315</v>
      </c>
      <c r="D52" s="19"/>
      <c r="E52" s="97">
        <v>101</v>
      </c>
      <c r="F52" s="82">
        <f t="shared" si="1"/>
        <v>100.01770270270254</v>
      </c>
      <c r="G52" s="15">
        <f t="shared" si="0"/>
        <v>0</v>
      </c>
      <c r="H52" s="16">
        <f t="shared" si="2"/>
        <v>4.75</v>
      </c>
      <c r="I52" s="82">
        <v>105</v>
      </c>
      <c r="J52" s="82">
        <v>95</v>
      </c>
      <c r="K52" s="16"/>
      <c r="L52" s="82"/>
      <c r="M52" s="82"/>
      <c r="O52" s="28"/>
    </row>
    <row r="53" spans="1:15" s="15" customFormat="1" x14ac:dyDescent="0.35">
      <c r="A53" s="15" t="s">
        <v>11</v>
      </c>
      <c r="B53" s="32">
        <v>42296</v>
      </c>
      <c r="C53" s="79">
        <v>42316</v>
      </c>
      <c r="D53" s="15" t="s">
        <v>19</v>
      </c>
      <c r="E53" s="97">
        <v>103</v>
      </c>
      <c r="F53" s="82">
        <f t="shared" si="1"/>
        <v>100.01770270270254</v>
      </c>
      <c r="G53" s="15">
        <f t="shared" si="0"/>
        <v>2</v>
      </c>
      <c r="H53" s="16">
        <f t="shared" si="2"/>
        <v>4.75</v>
      </c>
      <c r="I53" s="82">
        <v>105</v>
      </c>
      <c r="J53" s="82">
        <v>95</v>
      </c>
      <c r="K53" s="16"/>
      <c r="L53" s="82"/>
      <c r="M53" s="82"/>
      <c r="O53" s="28"/>
    </row>
    <row r="54" spans="1:15" s="15" customFormat="1" x14ac:dyDescent="0.35">
      <c r="B54" s="32"/>
      <c r="C54" s="79">
        <v>42317</v>
      </c>
      <c r="D54" s="19"/>
      <c r="E54" s="97">
        <v>102</v>
      </c>
      <c r="F54" s="82">
        <f t="shared" si="1"/>
        <v>100.01770270270254</v>
      </c>
      <c r="G54" s="15">
        <f t="shared" si="0"/>
        <v>1</v>
      </c>
      <c r="H54" s="16">
        <f t="shared" si="2"/>
        <v>4.75</v>
      </c>
      <c r="I54" s="82">
        <v>105</v>
      </c>
      <c r="J54" s="82">
        <v>95</v>
      </c>
      <c r="K54" s="21">
        <f>STDEV(E53:E55)/AVERAGE(E53:E55)</f>
        <v>5.6418593080419452E-3</v>
      </c>
      <c r="L54" s="83">
        <f>AVERAGE(E53:E55)</f>
        <v>102.33333333333333</v>
      </c>
      <c r="M54" s="82">
        <f>_xlfn.STDEV.S(E53:E55)</f>
        <v>0.57735026918962573</v>
      </c>
      <c r="O54" s="33"/>
    </row>
    <row r="55" spans="1:15" s="15" customFormat="1" x14ac:dyDescent="0.35">
      <c r="B55" s="32"/>
      <c r="C55" s="79">
        <v>42318</v>
      </c>
      <c r="D55" s="19"/>
      <c r="E55" s="97">
        <v>102</v>
      </c>
      <c r="F55" s="82">
        <f t="shared" si="1"/>
        <v>100.01770270270254</v>
      </c>
      <c r="G55" s="15">
        <f t="shared" si="0"/>
        <v>0</v>
      </c>
      <c r="H55" s="16">
        <f t="shared" si="2"/>
        <v>4.75</v>
      </c>
      <c r="I55" s="82">
        <v>105</v>
      </c>
      <c r="J55" s="82">
        <v>95</v>
      </c>
      <c r="K55" s="16"/>
      <c r="L55" s="82"/>
      <c r="M55" s="82"/>
      <c r="O55" s="33"/>
    </row>
    <row r="56" spans="1:15" s="15" customFormat="1" x14ac:dyDescent="0.35">
      <c r="B56" s="32"/>
      <c r="C56" s="79">
        <v>42319</v>
      </c>
      <c r="D56" s="19"/>
      <c r="E56" s="97">
        <v>102</v>
      </c>
      <c r="F56" s="82">
        <f t="shared" si="1"/>
        <v>100.01770270270254</v>
      </c>
      <c r="G56" s="15">
        <f t="shared" si="0"/>
        <v>0</v>
      </c>
      <c r="H56" s="16">
        <f t="shared" si="2"/>
        <v>4.75</v>
      </c>
      <c r="I56" s="82">
        <v>105</v>
      </c>
      <c r="J56" s="82">
        <v>95</v>
      </c>
      <c r="K56" s="16"/>
      <c r="L56" s="82"/>
      <c r="M56" s="82"/>
      <c r="O56" s="33"/>
    </row>
    <row r="57" spans="1:15" s="15" customFormat="1" x14ac:dyDescent="0.35">
      <c r="B57" s="32"/>
      <c r="C57" s="79">
        <v>42320</v>
      </c>
      <c r="D57" s="19"/>
      <c r="E57" s="97">
        <v>100</v>
      </c>
      <c r="F57" s="82">
        <f t="shared" si="1"/>
        <v>100.01770270270254</v>
      </c>
      <c r="G57" s="15">
        <f t="shared" si="0"/>
        <v>2</v>
      </c>
      <c r="H57" s="16">
        <f t="shared" si="2"/>
        <v>4.75</v>
      </c>
      <c r="I57" s="82">
        <v>105</v>
      </c>
      <c r="J57" s="82">
        <v>95</v>
      </c>
      <c r="K57" s="21">
        <f>STDEV(E56:E58)/AVERAGE(E56:E58)</f>
        <v>1.1470535149462764E-2</v>
      </c>
      <c r="L57" s="83">
        <f>AVERAGE(E56:E58)</f>
        <v>100.66666666666667</v>
      </c>
      <c r="M57" s="82">
        <f>_xlfn.STDEV.S(E56:E58)</f>
        <v>1.1547005383792517</v>
      </c>
      <c r="O57" s="33"/>
    </row>
    <row r="58" spans="1:15" s="15" customFormat="1" x14ac:dyDescent="0.35">
      <c r="B58" s="32"/>
      <c r="C58" s="79">
        <v>42321</v>
      </c>
      <c r="D58" s="19"/>
      <c r="E58" s="97">
        <v>100</v>
      </c>
      <c r="F58" s="82">
        <f t="shared" si="1"/>
        <v>100.01770270270254</v>
      </c>
      <c r="G58" s="15">
        <f t="shared" si="0"/>
        <v>0</v>
      </c>
      <c r="H58" s="16">
        <f t="shared" si="2"/>
        <v>4.75</v>
      </c>
      <c r="I58" s="82">
        <v>105</v>
      </c>
      <c r="J58" s="82">
        <v>95</v>
      </c>
      <c r="K58" s="16"/>
      <c r="L58" s="82"/>
      <c r="M58" s="82"/>
      <c r="N58" s="28"/>
      <c r="O58" s="33"/>
    </row>
    <row r="59" spans="1:15" s="15" customFormat="1" x14ac:dyDescent="0.35">
      <c r="B59" s="32"/>
      <c r="C59" s="79">
        <v>42322</v>
      </c>
      <c r="D59" s="19"/>
      <c r="E59" s="97">
        <v>100</v>
      </c>
      <c r="F59" s="82">
        <f t="shared" si="1"/>
        <v>100.01770270270254</v>
      </c>
      <c r="G59" s="15">
        <f t="shared" si="0"/>
        <v>0</v>
      </c>
      <c r="H59" s="16">
        <f t="shared" si="2"/>
        <v>4.75</v>
      </c>
      <c r="I59" s="82">
        <v>105</v>
      </c>
      <c r="J59" s="82">
        <v>95</v>
      </c>
      <c r="K59" s="16"/>
      <c r="L59" s="82"/>
      <c r="M59" s="82"/>
      <c r="N59" s="28"/>
      <c r="O59" s="33"/>
    </row>
    <row r="60" spans="1:15" s="15" customFormat="1" x14ac:dyDescent="0.35">
      <c r="B60" s="32"/>
      <c r="C60" s="79">
        <v>42323</v>
      </c>
      <c r="D60" s="19"/>
      <c r="E60" s="97">
        <v>101</v>
      </c>
      <c r="F60" s="82">
        <f t="shared" si="1"/>
        <v>100.01770270270254</v>
      </c>
      <c r="G60" s="15">
        <f t="shared" si="0"/>
        <v>1</v>
      </c>
      <c r="H60" s="16">
        <f t="shared" si="2"/>
        <v>4.75</v>
      </c>
      <c r="I60" s="82">
        <v>105</v>
      </c>
      <c r="J60" s="82">
        <v>95</v>
      </c>
      <c r="K60" s="21">
        <f>STDEV(E59:E60)/AVERAGE(E59:E61)</f>
        <v>7.0358883700153991E-3</v>
      </c>
      <c r="L60" s="83">
        <f>AVERAGE(E59:E60)</f>
        <v>100.5</v>
      </c>
      <c r="M60" s="82">
        <f>_xlfn.STDEV.S(E59:E60)</f>
        <v>0.70710678118654757</v>
      </c>
      <c r="N60" s="28"/>
      <c r="O60" s="33"/>
    </row>
    <row r="61" spans="1:15" s="15" customFormat="1" x14ac:dyDescent="0.35">
      <c r="B61" s="32"/>
      <c r="C61" s="79">
        <v>42324</v>
      </c>
      <c r="D61" s="19" t="s">
        <v>18</v>
      </c>
      <c r="E61" s="97"/>
      <c r="F61" s="82">
        <f t="shared" si="1"/>
        <v>100.01770270270254</v>
      </c>
      <c r="G61" s="15">
        <f t="shared" si="0"/>
        <v>101</v>
      </c>
      <c r="H61" s="16">
        <f t="shared" si="2"/>
        <v>4.75</v>
      </c>
      <c r="I61" s="82">
        <v>105</v>
      </c>
      <c r="J61" s="82">
        <v>95</v>
      </c>
      <c r="K61" s="16"/>
      <c r="L61" s="82"/>
      <c r="M61" s="82"/>
      <c r="N61" s="28"/>
      <c r="O61" s="33"/>
    </row>
    <row r="62" spans="1:15" s="15" customFormat="1" x14ac:dyDescent="0.35">
      <c r="A62" s="15" t="s">
        <v>11</v>
      </c>
      <c r="B62" s="32">
        <v>42303</v>
      </c>
      <c r="C62" s="79">
        <v>42325</v>
      </c>
      <c r="D62" s="15" t="s">
        <v>20</v>
      </c>
      <c r="E62" s="97">
        <v>100</v>
      </c>
      <c r="F62" s="82">
        <f t="shared" si="1"/>
        <v>100.01770270270254</v>
      </c>
      <c r="G62" s="15">
        <f t="shared" si="0"/>
        <v>100</v>
      </c>
      <c r="H62" s="16">
        <f t="shared" si="2"/>
        <v>4.75</v>
      </c>
      <c r="I62" s="82">
        <v>105</v>
      </c>
      <c r="J62" s="82">
        <v>95</v>
      </c>
      <c r="K62" s="16"/>
      <c r="L62" s="82"/>
      <c r="M62" s="82"/>
      <c r="N62" s="28"/>
      <c r="O62" s="33"/>
    </row>
    <row r="63" spans="1:15" s="15" customFormat="1" x14ac:dyDescent="0.35">
      <c r="B63" s="32"/>
      <c r="C63" s="79">
        <v>42326</v>
      </c>
      <c r="D63" s="19"/>
      <c r="E63" s="97">
        <v>99</v>
      </c>
      <c r="F63" s="82">
        <f t="shared" si="1"/>
        <v>100.01770270270254</v>
      </c>
      <c r="G63" s="15">
        <f t="shared" si="0"/>
        <v>1</v>
      </c>
      <c r="H63" s="16">
        <f t="shared" si="2"/>
        <v>4.75</v>
      </c>
      <c r="I63" s="82">
        <v>105</v>
      </c>
      <c r="J63" s="82">
        <v>95</v>
      </c>
      <c r="K63" s="21">
        <f>STDEV(E62:E64)/AVERAGE(E62:E64)</f>
        <v>5.8122510321103266E-3</v>
      </c>
      <c r="L63" s="83">
        <f>AVERAGE(E62:E64)</f>
        <v>99.333333333333329</v>
      </c>
      <c r="M63" s="82">
        <f>_xlfn.STDEV.S(E62:E64)</f>
        <v>0.57735026918962573</v>
      </c>
      <c r="N63" s="28"/>
      <c r="O63" s="33"/>
    </row>
    <row r="64" spans="1:15" s="15" customFormat="1" x14ac:dyDescent="0.35">
      <c r="B64" s="32"/>
      <c r="C64" s="79">
        <v>42327</v>
      </c>
      <c r="D64" s="19"/>
      <c r="E64" s="97">
        <v>99</v>
      </c>
      <c r="F64" s="82">
        <f t="shared" si="1"/>
        <v>100.01770270270254</v>
      </c>
      <c r="G64" s="15">
        <f t="shared" si="0"/>
        <v>0</v>
      </c>
      <c r="H64" s="16">
        <f t="shared" si="2"/>
        <v>4.75</v>
      </c>
      <c r="I64" s="82">
        <v>105</v>
      </c>
      <c r="J64" s="82">
        <v>95</v>
      </c>
      <c r="K64" s="16"/>
      <c r="L64" s="82"/>
      <c r="M64" s="82"/>
      <c r="N64" s="28"/>
      <c r="O64" s="33"/>
    </row>
    <row r="65" spans="1:15" s="15" customFormat="1" x14ac:dyDescent="0.35">
      <c r="B65" s="32"/>
      <c r="C65" s="79">
        <v>42328</v>
      </c>
      <c r="D65" s="19"/>
      <c r="E65" s="97">
        <v>100</v>
      </c>
      <c r="F65" s="82">
        <f t="shared" si="1"/>
        <v>100.01770270270254</v>
      </c>
      <c r="G65" s="15">
        <f t="shared" si="0"/>
        <v>1</v>
      </c>
      <c r="H65" s="16">
        <f t="shared" si="2"/>
        <v>4.75</v>
      </c>
      <c r="I65" s="82">
        <v>105</v>
      </c>
      <c r="J65" s="82">
        <v>95</v>
      </c>
      <c r="K65" s="16"/>
      <c r="L65" s="82"/>
      <c r="M65" s="82"/>
      <c r="N65" s="28"/>
      <c r="O65" s="33"/>
    </row>
    <row r="66" spans="1:15" s="15" customFormat="1" x14ac:dyDescent="0.35">
      <c r="B66" s="32"/>
      <c r="C66" s="79">
        <v>42329</v>
      </c>
      <c r="D66" s="19"/>
      <c r="E66" s="97">
        <v>96</v>
      </c>
      <c r="F66" s="82">
        <f t="shared" si="1"/>
        <v>100.01770270270254</v>
      </c>
      <c r="G66" s="15">
        <f t="shared" si="0"/>
        <v>4</v>
      </c>
      <c r="H66" s="16">
        <f t="shared" si="2"/>
        <v>4.75</v>
      </c>
      <c r="I66" s="82">
        <v>105</v>
      </c>
      <c r="J66" s="82">
        <v>95</v>
      </c>
      <c r="K66" s="21">
        <f>STDEV(E65:E67)/AVERAGE(E65:E67)</f>
        <v>2.1169484740333554E-2</v>
      </c>
      <c r="L66" s="83">
        <f>AVERAGE(E65:E67)</f>
        <v>98.333333333333329</v>
      </c>
      <c r="M66" s="82">
        <f>_xlfn.STDEV.S(E65:E67)</f>
        <v>2.0816659994661326</v>
      </c>
      <c r="N66" s="28"/>
      <c r="O66" s="33"/>
    </row>
    <row r="67" spans="1:15" s="15" customFormat="1" x14ac:dyDescent="0.35">
      <c r="B67" s="32"/>
      <c r="C67" s="79">
        <v>42330</v>
      </c>
      <c r="D67" s="19"/>
      <c r="E67" s="97">
        <v>99</v>
      </c>
      <c r="F67" s="82">
        <f t="shared" si="1"/>
        <v>100.01770270270254</v>
      </c>
      <c r="G67" s="15">
        <f t="shared" ref="G67:G104" si="3">ABS(E66-E67)</f>
        <v>3</v>
      </c>
      <c r="H67" s="16">
        <f t="shared" si="2"/>
        <v>4.75</v>
      </c>
      <c r="I67" s="82">
        <v>105</v>
      </c>
      <c r="J67" s="82">
        <v>95</v>
      </c>
      <c r="K67" s="16"/>
      <c r="L67" s="82"/>
      <c r="M67" s="82"/>
      <c r="N67" s="28"/>
      <c r="O67" s="33"/>
    </row>
    <row r="68" spans="1:15" s="15" customFormat="1" x14ac:dyDescent="0.35">
      <c r="B68" s="32"/>
      <c r="C68" s="79">
        <v>42331</v>
      </c>
      <c r="D68" s="19"/>
      <c r="E68" s="97">
        <v>100</v>
      </c>
      <c r="F68" s="82">
        <f t="shared" ref="F68:F130" si="4">F67</f>
        <v>100.01770270270254</v>
      </c>
      <c r="G68" s="15">
        <f t="shared" si="3"/>
        <v>1</v>
      </c>
      <c r="H68" s="16">
        <f t="shared" ref="H68:H104" si="5">H67</f>
        <v>4.75</v>
      </c>
      <c r="I68" s="82">
        <v>105</v>
      </c>
      <c r="J68" s="82">
        <v>95</v>
      </c>
      <c r="K68" s="16"/>
      <c r="L68" s="82"/>
      <c r="M68" s="82"/>
      <c r="N68" s="28"/>
      <c r="O68" s="33"/>
    </row>
    <row r="69" spans="1:15" s="15" customFormat="1" x14ac:dyDescent="0.35">
      <c r="B69" s="32"/>
      <c r="C69" s="79">
        <v>42332</v>
      </c>
      <c r="D69" s="19"/>
      <c r="E69" s="97">
        <v>99</v>
      </c>
      <c r="F69" s="82">
        <f t="shared" si="4"/>
        <v>100.01770270270254</v>
      </c>
      <c r="G69" s="15">
        <f t="shared" si="3"/>
        <v>1</v>
      </c>
      <c r="H69" s="16">
        <f t="shared" si="5"/>
        <v>4.75</v>
      </c>
      <c r="I69" s="82">
        <v>105</v>
      </c>
      <c r="J69" s="82">
        <v>95</v>
      </c>
      <c r="K69" s="21">
        <f>STDEV(E68:E70)/AVERAGE(E68:E70)</f>
        <v>5.7928120654477493E-3</v>
      </c>
      <c r="L69" s="83">
        <f>AVERAGE(E68:E70)</f>
        <v>99.666666666666671</v>
      </c>
      <c r="M69" s="82">
        <f>_xlfn.STDEV.S(E68:E70)</f>
        <v>0.57735026918962573</v>
      </c>
      <c r="N69" s="28"/>
      <c r="O69" s="33"/>
    </row>
    <row r="70" spans="1:15" s="15" customFormat="1" x14ac:dyDescent="0.35">
      <c r="B70" s="32"/>
      <c r="C70" s="79">
        <v>42333</v>
      </c>
      <c r="D70" s="19"/>
      <c r="E70" s="97">
        <v>100</v>
      </c>
      <c r="F70" s="82">
        <f t="shared" si="4"/>
        <v>100.01770270270254</v>
      </c>
      <c r="G70" s="15">
        <f t="shared" si="3"/>
        <v>1</v>
      </c>
      <c r="H70" s="16">
        <f t="shared" si="5"/>
        <v>4.75</v>
      </c>
      <c r="I70" s="82">
        <v>105</v>
      </c>
      <c r="J70" s="82">
        <v>95</v>
      </c>
      <c r="K70" s="16"/>
      <c r="L70" s="82"/>
      <c r="M70" s="82"/>
      <c r="N70" s="28"/>
      <c r="O70" s="33"/>
    </row>
    <row r="71" spans="1:15" s="15" customFormat="1" x14ac:dyDescent="0.35">
      <c r="B71" s="32"/>
      <c r="C71" s="79">
        <v>42334</v>
      </c>
      <c r="D71" s="15" t="s">
        <v>26</v>
      </c>
      <c r="E71" s="97">
        <v>102</v>
      </c>
      <c r="F71" s="82">
        <f t="shared" si="4"/>
        <v>100.01770270270254</v>
      </c>
      <c r="G71" s="15">
        <f t="shared" si="3"/>
        <v>2</v>
      </c>
      <c r="H71" s="16">
        <f t="shared" si="5"/>
        <v>4.75</v>
      </c>
      <c r="I71" s="82">
        <v>105</v>
      </c>
      <c r="J71" s="82">
        <v>95</v>
      </c>
      <c r="K71" s="16"/>
      <c r="L71" s="82"/>
      <c r="M71" s="82"/>
      <c r="N71" s="28"/>
      <c r="O71" s="33"/>
    </row>
    <row r="72" spans="1:15" s="15" customFormat="1" x14ac:dyDescent="0.35">
      <c r="B72" s="32"/>
      <c r="C72" s="79">
        <v>42335</v>
      </c>
      <c r="D72" s="19"/>
      <c r="E72" s="97">
        <v>102</v>
      </c>
      <c r="F72" s="82">
        <f t="shared" si="4"/>
        <v>100.01770270270254</v>
      </c>
      <c r="G72" s="15">
        <f t="shared" si="3"/>
        <v>0</v>
      </c>
      <c r="H72" s="16">
        <f t="shared" si="5"/>
        <v>4.75</v>
      </c>
      <c r="I72" s="82">
        <v>105</v>
      </c>
      <c r="J72" s="82">
        <v>95</v>
      </c>
      <c r="K72" s="21">
        <f>STDEV(E71:E73)/AVERAGE(E71:E73)</f>
        <v>1.1247083166031673E-2</v>
      </c>
      <c r="L72" s="83">
        <f>AVERAGE(E71:E73)</f>
        <v>102.66666666666667</v>
      </c>
      <c r="M72" s="82">
        <f>_xlfn.STDEV.S(E71:E73)</f>
        <v>1.1547005383792517</v>
      </c>
      <c r="N72" s="28"/>
      <c r="O72" s="33"/>
    </row>
    <row r="73" spans="1:15" s="15" customFormat="1" x14ac:dyDescent="0.35">
      <c r="B73" s="32"/>
      <c r="C73" s="79">
        <v>42336</v>
      </c>
      <c r="D73" s="19"/>
      <c r="E73" s="97">
        <v>104</v>
      </c>
      <c r="F73" s="82">
        <f t="shared" si="4"/>
        <v>100.01770270270254</v>
      </c>
      <c r="G73" s="15">
        <f t="shared" si="3"/>
        <v>2</v>
      </c>
      <c r="H73" s="16">
        <f t="shared" si="5"/>
        <v>4.75</v>
      </c>
      <c r="I73" s="82">
        <v>105</v>
      </c>
      <c r="J73" s="82">
        <v>95</v>
      </c>
      <c r="K73" s="16"/>
      <c r="L73" s="82"/>
      <c r="M73" s="82"/>
      <c r="N73" s="28"/>
      <c r="O73" s="33"/>
    </row>
    <row r="74" spans="1:15" s="15" customFormat="1" x14ac:dyDescent="0.35">
      <c r="B74" s="32"/>
      <c r="C74" s="79">
        <v>42337</v>
      </c>
      <c r="D74" s="19"/>
      <c r="E74" s="97">
        <v>99</v>
      </c>
      <c r="F74" s="82">
        <f t="shared" si="4"/>
        <v>100.01770270270254</v>
      </c>
      <c r="G74" s="15">
        <f t="shared" si="3"/>
        <v>5</v>
      </c>
      <c r="H74" s="16">
        <f t="shared" si="5"/>
        <v>4.75</v>
      </c>
      <c r="I74" s="82">
        <v>105</v>
      </c>
      <c r="J74" s="82">
        <v>95</v>
      </c>
      <c r="K74" s="16"/>
      <c r="L74" s="82"/>
      <c r="M74" s="82"/>
      <c r="N74" s="28"/>
      <c r="O74" s="33"/>
    </row>
    <row r="75" spans="1:15" s="15" customFormat="1" x14ac:dyDescent="0.35">
      <c r="B75" s="32"/>
      <c r="C75" s="79">
        <v>42338</v>
      </c>
      <c r="D75" s="19"/>
      <c r="E75" s="97">
        <v>102</v>
      </c>
      <c r="F75" s="82">
        <f t="shared" si="4"/>
        <v>100.01770270270254</v>
      </c>
      <c r="G75" s="15">
        <f t="shared" si="3"/>
        <v>3</v>
      </c>
      <c r="H75" s="16">
        <f t="shared" si="5"/>
        <v>4.75</v>
      </c>
      <c r="I75" s="82">
        <v>105</v>
      </c>
      <c r="J75" s="82">
        <v>95</v>
      </c>
      <c r="K75" s="21">
        <f>STDEV(E74:E76)/AVERAGE(E74:E76)</f>
        <v>1.7320508075688773E-2</v>
      </c>
      <c r="L75" s="83">
        <f>AVERAGE(E74:E76)</f>
        <v>100</v>
      </c>
      <c r="M75" s="82">
        <f>_xlfn.STDEV.S(E74:E76)</f>
        <v>1.7320508075688772</v>
      </c>
      <c r="N75" s="28"/>
      <c r="O75" s="33"/>
    </row>
    <row r="76" spans="1:15" s="15" customFormat="1" x14ac:dyDescent="0.35">
      <c r="B76" s="32"/>
      <c r="C76" s="79">
        <v>42339</v>
      </c>
      <c r="D76" s="19"/>
      <c r="E76" s="97">
        <v>99</v>
      </c>
      <c r="F76" s="82">
        <f t="shared" si="4"/>
        <v>100.01770270270254</v>
      </c>
      <c r="G76" s="15">
        <f t="shared" si="3"/>
        <v>3</v>
      </c>
      <c r="H76" s="16">
        <f t="shared" si="5"/>
        <v>4.75</v>
      </c>
      <c r="I76" s="82">
        <v>105</v>
      </c>
      <c r="J76" s="82">
        <v>95</v>
      </c>
      <c r="K76" s="16"/>
      <c r="L76" s="82"/>
      <c r="M76" s="82"/>
      <c r="N76" s="28"/>
      <c r="O76" s="33"/>
    </row>
    <row r="77" spans="1:15" s="15" customFormat="1" x14ac:dyDescent="0.35">
      <c r="B77" s="32"/>
      <c r="C77" s="79">
        <v>42340</v>
      </c>
      <c r="D77" s="19"/>
      <c r="E77" s="97">
        <v>100</v>
      </c>
      <c r="F77" s="82">
        <f t="shared" si="4"/>
        <v>100.01770270270254</v>
      </c>
      <c r="G77" s="15">
        <f t="shared" si="3"/>
        <v>1</v>
      </c>
      <c r="H77" s="16">
        <f t="shared" si="5"/>
        <v>4.75</v>
      </c>
      <c r="I77" s="82">
        <v>105</v>
      </c>
      <c r="J77" s="82">
        <v>95</v>
      </c>
      <c r="K77" s="16"/>
      <c r="L77" s="82"/>
      <c r="M77" s="82"/>
      <c r="N77" s="28"/>
      <c r="O77" s="33"/>
    </row>
    <row r="78" spans="1:15" s="15" customFormat="1" x14ac:dyDescent="0.35">
      <c r="B78" s="32"/>
      <c r="C78" s="79">
        <v>42341</v>
      </c>
      <c r="D78" s="19"/>
      <c r="E78" s="97">
        <v>100</v>
      </c>
      <c r="F78" s="82">
        <f t="shared" si="4"/>
        <v>100.01770270270254</v>
      </c>
      <c r="G78" s="15">
        <f t="shared" si="3"/>
        <v>0</v>
      </c>
      <c r="H78" s="16">
        <f t="shared" si="5"/>
        <v>4.75</v>
      </c>
      <c r="I78" s="82">
        <v>105</v>
      </c>
      <c r="J78" s="82">
        <v>95</v>
      </c>
      <c r="K78" s="21">
        <f>STDEV(E77:E79)/AVERAGE(E77:E79)</f>
        <v>5.7543216198301574E-3</v>
      </c>
      <c r="L78" s="83">
        <f>AVERAGE(E77:E79)</f>
        <v>100.33333333333333</v>
      </c>
      <c r="M78" s="82">
        <f>_xlfn.STDEV.S(E77:E79)</f>
        <v>0.57735026918962573</v>
      </c>
      <c r="N78" s="28"/>
      <c r="O78" s="33"/>
    </row>
    <row r="79" spans="1:15" s="15" customFormat="1" x14ac:dyDescent="0.35">
      <c r="B79" s="32"/>
      <c r="C79" s="79">
        <v>42342</v>
      </c>
      <c r="D79" s="19"/>
      <c r="E79" s="97">
        <v>101</v>
      </c>
      <c r="F79" s="82">
        <f t="shared" si="4"/>
        <v>100.01770270270254</v>
      </c>
      <c r="G79" s="15">
        <f t="shared" si="3"/>
        <v>1</v>
      </c>
      <c r="H79" s="16">
        <f t="shared" si="5"/>
        <v>4.75</v>
      </c>
      <c r="I79" s="82">
        <v>105</v>
      </c>
      <c r="J79" s="82">
        <v>95</v>
      </c>
      <c r="K79" s="16"/>
      <c r="L79" s="82"/>
      <c r="M79" s="82"/>
      <c r="N79" s="28"/>
      <c r="O79" s="33"/>
    </row>
    <row r="80" spans="1:15" s="15" customFormat="1" x14ac:dyDescent="0.35">
      <c r="A80" s="15" t="s">
        <v>11</v>
      </c>
      <c r="B80" s="32">
        <v>42327</v>
      </c>
      <c r="C80" s="79">
        <v>42343</v>
      </c>
      <c r="D80" s="15" t="s">
        <v>27</v>
      </c>
      <c r="E80" s="97">
        <v>100</v>
      </c>
      <c r="F80" s="82">
        <f t="shared" si="4"/>
        <v>100.01770270270254</v>
      </c>
      <c r="G80" s="15">
        <f t="shared" si="3"/>
        <v>1</v>
      </c>
      <c r="H80" s="16">
        <f t="shared" si="5"/>
        <v>4.75</v>
      </c>
      <c r="I80" s="82">
        <v>105</v>
      </c>
      <c r="J80" s="82">
        <v>95</v>
      </c>
      <c r="K80" s="16"/>
      <c r="L80" s="82"/>
      <c r="M80" s="82"/>
      <c r="O80" s="33"/>
    </row>
    <row r="81" spans="1:15" s="15" customFormat="1" x14ac:dyDescent="0.35">
      <c r="C81" s="79">
        <v>42344</v>
      </c>
      <c r="D81" s="19"/>
      <c r="E81" s="97">
        <v>99</v>
      </c>
      <c r="F81" s="82">
        <f t="shared" si="4"/>
        <v>100.01770270270254</v>
      </c>
      <c r="G81" s="15">
        <f t="shared" si="3"/>
        <v>1</v>
      </c>
      <c r="H81" s="16">
        <f t="shared" si="5"/>
        <v>4.75</v>
      </c>
      <c r="I81" s="82">
        <v>105</v>
      </c>
      <c r="J81" s="82">
        <v>95</v>
      </c>
      <c r="K81" s="21">
        <f>STDEV(E80:E82)/AVERAGE(E80:E82)</f>
        <v>0.01</v>
      </c>
      <c r="L81" s="83">
        <f>AVERAGE(E80:E82)</f>
        <v>100</v>
      </c>
      <c r="M81" s="82">
        <f>_xlfn.STDEV.S(E80:E82)</f>
        <v>1</v>
      </c>
      <c r="O81" s="33"/>
    </row>
    <row r="82" spans="1:15" s="15" customFormat="1" x14ac:dyDescent="0.35">
      <c r="C82" s="79">
        <v>42345</v>
      </c>
      <c r="D82" s="19"/>
      <c r="E82" s="97">
        <v>101</v>
      </c>
      <c r="F82" s="82">
        <f t="shared" si="4"/>
        <v>100.01770270270254</v>
      </c>
      <c r="G82" s="15">
        <f t="shared" si="3"/>
        <v>2</v>
      </c>
      <c r="H82" s="16">
        <f t="shared" si="5"/>
        <v>4.75</v>
      </c>
      <c r="I82" s="82">
        <v>105</v>
      </c>
      <c r="J82" s="82">
        <v>95</v>
      </c>
      <c r="K82" s="16"/>
      <c r="L82" s="82"/>
      <c r="M82" s="82"/>
      <c r="O82" s="33"/>
    </row>
    <row r="83" spans="1:15" s="15" customFormat="1" x14ac:dyDescent="0.35">
      <c r="A83" s="15" t="s">
        <v>11</v>
      </c>
      <c r="B83" s="34" t="s">
        <v>28</v>
      </c>
      <c r="C83" s="79">
        <v>42346</v>
      </c>
      <c r="D83" s="15" t="s">
        <v>29</v>
      </c>
      <c r="E83" s="97">
        <v>101</v>
      </c>
      <c r="F83" s="82">
        <f t="shared" si="4"/>
        <v>100.01770270270254</v>
      </c>
      <c r="G83" s="15">
        <f t="shared" si="3"/>
        <v>0</v>
      </c>
      <c r="H83" s="16">
        <f t="shared" si="5"/>
        <v>4.75</v>
      </c>
      <c r="I83" s="82">
        <v>105</v>
      </c>
      <c r="J83" s="82">
        <v>95</v>
      </c>
      <c r="K83" s="16"/>
      <c r="L83" s="82"/>
      <c r="M83" s="82"/>
      <c r="O83" s="33"/>
    </row>
    <row r="84" spans="1:15" s="15" customFormat="1" x14ac:dyDescent="0.35">
      <c r="C84" s="79">
        <v>42347</v>
      </c>
      <c r="D84" s="19"/>
      <c r="E84" s="97">
        <v>101</v>
      </c>
      <c r="F84" s="82">
        <f t="shared" si="4"/>
        <v>100.01770270270254</v>
      </c>
      <c r="G84" s="15">
        <f t="shared" si="3"/>
        <v>0</v>
      </c>
      <c r="H84" s="16">
        <f t="shared" si="5"/>
        <v>4.75</v>
      </c>
      <c r="I84" s="82">
        <v>105</v>
      </c>
      <c r="J84" s="82">
        <v>95</v>
      </c>
      <c r="K84" s="21">
        <f>STDEV(E83:E85)/AVERAGE(E83:E85)</f>
        <v>1.1508643239660317E-2</v>
      </c>
      <c r="L84" s="83">
        <f>AVERAGE(E83:E85)</f>
        <v>100.33333333333333</v>
      </c>
      <c r="M84" s="82">
        <f>_xlfn.STDEV.S(E83:E85)</f>
        <v>1.1547005383792517</v>
      </c>
      <c r="O84" s="33"/>
    </row>
    <row r="85" spans="1:15" s="15" customFormat="1" x14ac:dyDescent="0.35">
      <c r="C85" s="79">
        <v>42348</v>
      </c>
      <c r="D85" s="19"/>
      <c r="E85" s="97">
        <v>99</v>
      </c>
      <c r="F85" s="82">
        <f t="shared" si="4"/>
        <v>100.01770270270254</v>
      </c>
      <c r="G85" s="15">
        <f t="shared" si="3"/>
        <v>2</v>
      </c>
      <c r="H85" s="16">
        <f t="shared" si="5"/>
        <v>4.75</v>
      </c>
      <c r="I85" s="82">
        <v>105</v>
      </c>
      <c r="J85" s="82">
        <v>95</v>
      </c>
      <c r="K85" s="16"/>
      <c r="L85" s="82"/>
      <c r="M85" s="82"/>
      <c r="O85" s="33"/>
    </row>
    <row r="86" spans="1:15" s="15" customFormat="1" x14ac:dyDescent="0.35">
      <c r="C86" s="79">
        <v>42349</v>
      </c>
      <c r="D86" s="19"/>
      <c r="E86" s="97">
        <v>101</v>
      </c>
      <c r="F86" s="82">
        <f t="shared" si="4"/>
        <v>100.01770270270254</v>
      </c>
      <c r="G86" s="15">
        <f t="shared" si="3"/>
        <v>2</v>
      </c>
      <c r="H86" s="16">
        <f t="shared" si="5"/>
        <v>4.75</v>
      </c>
      <c r="I86" s="82">
        <v>105</v>
      </c>
      <c r="J86" s="82">
        <v>95</v>
      </c>
      <c r="K86" s="16"/>
      <c r="L86" s="82"/>
      <c r="M86" s="82"/>
      <c r="O86" s="33"/>
    </row>
    <row r="87" spans="1:15" s="15" customFormat="1" x14ac:dyDescent="0.35">
      <c r="C87" s="79">
        <v>42350</v>
      </c>
      <c r="D87" s="19"/>
      <c r="E87" s="97">
        <v>100</v>
      </c>
      <c r="F87" s="82">
        <f t="shared" si="4"/>
        <v>100.01770270270254</v>
      </c>
      <c r="G87" s="15">
        <f t="shared" si="3"/>
        <v>1</v>
      </c>
      <c r="H87" s="16">
        <f t="shared" si="5"/>
        <v>4.75</v>
      </c>
      <c r="I87" s="82">
        <v>105</v>
      </c>
      <c r="J87" s="82">
        <v>95</v>
      </c>
      <c r="K87" s="21">
        <f>STDEV(E86:E88)/AVERAGE(E86:E88)</f>
        <v>5.7543216198301574E-3</v>
      </c>
      <c r="L87" s="83">
        <f>AVERAGE(E86:E88)</f>
        <v>100.33333333333333</v>
      </c>
      <c r="M87" s="82">
        <f>_xlfn.STDEV.S(E86:E88)</f>
        <v>0.57735026918962573</v>
      </c>
      <c r="O87" s="33"/>
    </row>
    <row r="88" spans="1:15" s="15" customFormat="1" x14ac:dyDescent="0.35">
      <c r="C88" s="79">
        <v>42351</v>
      </c>
      <c r="D88" s="15" t="s">
        <v>30</v>
      </c>
      <c r="E88" s="97">
        <v>100</v>
      </c>
      <c r="F88" s="82">
        <f t="shared" si="4"/>
        <v>100.01770270270254</v>
      </c>
      <c r="G88" s="15">
        <f t="shared" si="3"/>
        <v>0</v>
      </c>
      <c r="H88" s="16">
        <f t="shared" si="5"/>
        <v>4.75</v>
      </c>
      <c r="I88" s="82">
        <v>105</v>
      </c>
      <c r="J88" s="82">
        <v>95</v>
      </c>
      <c r="K88" s="16"/>
      <c r="L88" s="82"/>
      <c r="M88" s="82"/>
      <c r="O88" s="33"/>
    </row>
    <row r="89" spans="1:15" s="15" customFormat="1" x14ac:dyDescent="0.35">
      <c r="A89" s="15" t="s">
        <v>11</v>
      </c>
      <c r="B89" s="34" t="s">
        <v>31</v>
      </c>
      <c r="C89" s="79">
        <v>42352</v>
      </c>
      <c r="D89" s="15" t="s">
        <v>32</v>
      </c>
      <c r="E89" s="97">
        <v>99</v>
      </c>
      <c r="F89" s="82">
        <f t="shared" si="4"/>
        <v>100.01770270270254</v>
      </c>
      <c r="G89" s="15">
        <f t="shared" si="3"/>
        <v>1</v>
      </c>
      <c r="H89" s="16">
        <f t="shared" si="5"/>
        <v>4.75</v>
      </c>
      <c r="I89" s="82">
        <v>105</v>
      </c>
      <c r="J89" s="82">
        <v>95</v>
      </c>
      <c r="K89" s="16"/>
      <c r="L89" s="82"/>
      <c r="M89" s="82"/>
      <c r="O89" s="33"/>
    </row>
    <row r="90" spans="1:15" s="15" customFormat="1" x14ac:dyDescent="0.35">
      <c r="C90" s="79">
        <v>42353</v>
      </c>
      <c r="E90" s="97">
        <v>100</v>
      </c>
      <c r="F90" s="82">
        <f t="shared" si="4"/>
        <v>100.01770270270254</v>
      </c>
      <c r="G90" s="15">
        <f t="shared" si="3"/>
        <v>1</v>
      </c>
      <c r="H90" s="16">
        <f t="shared" si="5"/>
        <v>4.75</v>
      </c>
      <c r="I90" s="82">
        <v>105</v>
      </c>
      <c r="J90" s="82">
        <v>95</v>
      </c>
      <c r="K90" s="21">
        <f>STDEV(E89:E91)/AVERAGE(E89:E91)</f>
        <v>1.5481674645121081E-2</v>
      </c>
      <c r="L90" s="83">
        <f>AVERAGE(E89:E91)</f>
        <v>98.666666666666671</v>
      </c>
      <c r="M90" s="82">
        <f>_xlfn.STDEV.S(E89:E91)</f>
        <v>1.5275252316519468</v>
      </c>
      <c r="O90" s="33"/>
    </row>
    <row r="91" spans="1:15" s="15" customFormat="1" x14ac:dyDescent="0.35">
      <c r="C91" s="79">
        <v>42354</v>
      </c>
      <c r="E91" s="97">
        <v>97</v>
      </c>
      <c r="F91" s="82">
        <f t="shared" si="4"/>
        <v>100.01770270270254</v>
      </c>
      <c r="G91" s="15">
        <f t="shared" si="3"/>
        <v>3</v>
      </c>
      <c r="H91" s="16">
        <f t="shared" si="5"/>
        <v>4.75</v>
      </c>
      <c r="I91" s="82">
        <v>105</v>
      </c>
      <c r="J91" s="82">
        <v>95</v>
      </c>
      <c r="K91" s="16"/>
      <c r="L91" s="82"/>
      <c r="M91" s="82"/>
      <c r="O91" s="33"/>
    </row>
    <row r="92" spans="1:15" s="15" customFormat="1" x14ac:dyDescent="0.35">
      <c r="B92" s="35"/>
      <c r="C92" s="79">
        <v>42355</v>
      </c>
      <c r="D92" s="15" t="s">
        <v>33</v>
      </c>
      <c r="E92" s="97">
        <v>100</v>
      </c>
      <c r="F92" s="82">
        <f t="shared" si="4"/>
        <v>100.01770270270254</v>
      </c>
      <c r="G92" s="15">
        <f t="shared" si="3"/>
        <v>3</v>
      </c>
      <c r="H92" s="16">
        <f t="shared" si="5"/>
        <v>4.75</v>
      </c>
      <c r="I92" s="82">
        <v>105</v>
      </c>
      <c r="J92" s="82">
        <v>95</v>
      </c>
      <c r="K92" s="16"/>
      <c r="L92" s="82"/>
      <c r="M92" s="82"/>
      <c r="O92" s="33"/>
    </row>
    <row r="93" spans="1:15" s="15" customFormat="1" x14ac:dyDescent="0.35">
      <c r="C93" s="79">
        <v>42356</v>
      </c>
      <c r="E93" s="97">
        <v>99</v>
      </c>
      <c r="F93" s="82">
        <f t="shared" si="4"/>
        <v>100.01770270270254</v>
      </c>
      <c r="G93" s="15">
        <f t="shared" si="3"/>
        <v>1</v>
      </c>
      <c r="H93" s="16">
        <f t="shared" si="5"/>
        <v>4.75</v>
      </c>
      <c r="I93" s="82">
        <v>105</v>
      </c>
      <c r="J93" s="82">
        <v>95</v>
      </c>
      <c r="K93" s="21">
        <f>STDEV(E92:E94)/AVERAGE(E92:E94)</f>
        <v>0.01</v>
      </c>
      <c r="L93" s="83">
        <f>AVERAGE(E92:E94)</f>
        <v>100</v>
      </c>
      <c r="M93" s="82">
        <f>_xlfn.STDEV.S(E92:E94)</f>
        <v>1</v>
      </c>
      <c r="O93" s="33"/>
    </row>
    <row r="94" spans="1:15" s="15" customFormat="1" x14ac:dyDescent="0.35">
      <c r="C94" s="79">
        <v>42357</v>
      </c>
      <c r="E94" s="97">
        <v>101</v>
      </c>
      <c r="F94" s="82">
        <f t="shared" si="4"/>
        <v>100.01770270270254</v>
      </c>
      <c r="G94" s="15">
        <f t="shared" si="3"/>
        <v>2</v>
      </c>
      <c r="H94" s="16">
        <f t="shared" si="5"/>
        <v>4.75</v>
      </c>
      <c r="I94" s="82">
        <v>105</v>
      </c>
      <c r="J94" s="82">
        <v>95</v>
      </c>
      <c r="K94" s="16"/>
      <c r="L94" s="82"/>
      <c r="M94" s="82"/>
      <c r="O94" s="33"/>
    </row>
    <row r="95" spans="1:15" s="15" customFormat="1" x14ac:dyDescent="0.35">
      <c r="A95" s="15" t="s">
        <v>11</v>
      </c>
      <c r="B95" s="35" t="s">
        <v>28</v>
      </c>
      <c r="C95" s="79">
        <v>42358</v>
      </c>
      <c r="D95" s="15" t="s">
        <v>34</v>
      </c>
      <c r="E95" s="97">
        <v>101</v>
      </c>
      <c r="F95" s="82">
        <f t="shared" si="4"/>
        <v>100.01770270270254</v>
      </c>
      <c r="G95" s="15">
        <f t="shared" si="3"/>
        <v>0</v>
      </c>
      <c r="H95" s="16">
        <f t="shared" si="5"/>
        <v>4.75</v>
      </c>
      <c r="I95" s="82">
        <v>105</v>
      </c>
      <c r="J95" s="82">
        <v>95</v>
      </c>
      <c r="K95" s="16"/>
      <c r="L95" s="82"/>
      <c r="M95" s="82"/>
      <c r="O95" s="33"/>
    </row>
    <row r="96" spans="1:15" s="15" customFormat="1" x14ac:dyDescent="0.35">
      <c r="C96" s="79">
        <v>42359</v>
      </c>
      <c r="D96" s="19"/>
      <c r="E96" s="97">
        <v>100</v>
      </c>
      <c r="F96" s="82">
        <f t="shared" si="4"/>
        <v>100.01770270270254</v>
      </c>
      <c r="G96" s="15">
        <f t="shared" si="3"/>
        <v>1</v>
      </c>
      <c r="H96" s="16">
        <f t="shared" si="5"/>
        <v>4.75</v>
      </c>
      <c r="I96" s="82">
        <v>105</v>
      </c>
      <c r="J96" s="82">
        <v>95</v>
      </c>
      <c r="K96" s="21">
        <f>STDEV(E95:E97)/AVERAGE(E95:E97)</f>
        <v>5.7543216198301574E-3</v>
      </c>
      <c r="L96" s="83">
        <f>AVERAGE(E95:E97)</f>
        <v>100.33333333333333</v>
      </c>
      <c r="M96" s="82">
        <f>_xlfn.STDEV.S(E95:E97)</f>
        <v>0.57735026918962573</v>
      </c>
      <c r="O96" s="33"/>
    </row>
    <row r="97" spans="1:15" s="15" customFormat="1" x14ac:dyDescent="0.35">
      <c r="C97" s="79">
        <v>42360</v>
      </c>
      <c r="D97" s="19"/>
      <c r="E97" s="97">
        <v>100</v>
      </c>
      <c r="F97" s="82">
        <f t="shared" si="4"/>
        <v>100.01770270270254</v>
      </c>
      <c r="G97" s="15">
        <f t="shared" si="3"/>
        <v>0</v>
      </c>
      <c r="H97" s="16">
        <f t="shared" si="5"/>
        <v>4.75</v>
      </c>
      <c r="I97" s="82">
        <v>105</v>
      </c>
      <c r="J97" s="82">
        <v>95</v>
      </c>
      <c r="K97" s="16"/>
      <c r="L97" s="82"/>
      <c r="M97" s="82"/>
      <c r="O97" s="33"/>
    </row>
    <row r="98" spans="1:15" s="15" customFormat="1" x14ac:dyDescent="0.35">
      <c r="A98" s="15" t="s">
        <v>11</v>
      </c>
      <c r="B98" s="35" t="s">
        <v>35</v>
      </c>
      <c r="C98" s="79">
        <v>42361</v>
      </c>
      <c r="D98" s="19"/>
      <c r="E98" s="97">
        <v>99</v>
      </c>
      <c r="F98" s="82">
        <f t="shared" si="4"/>
        <v>100.01770270270254</v>
      </c>
      <c r="G98" s="15">
        <f t="shared" si="3"/>
        <v>1</v>
      </c>
      <c r="H98" s="16">
        <f t="shared" si="5"/>
        <v>4.75</v>
      </c>
      <c r="I98" s="82">
        <v>105</v>
      </c>
      <c r="J98" s="82">
        <v>95</v>
      </c>
      <c r="K98" s="16"/>
      <c r="L98" s="82"/>
      <c r="M98" s="82"/>
      <c r="O98" s="33"/>
    </row>
    <row r="99" spans="1:15" s="15" customFormat="1" x14ac:dyDescent="0.35">
      <c r="C99" s="79">
        <v>42362</v>
      </c>
      <c r="D99" s="19"/>
      <c r="E99" s="97">
        <v>97</v>
      </c>
      <c r="F99" s="82">
        <f t="shared" si="4"/>
        <v>100.01770270270254</v>
      </c>
      <c r="G99" s="15">
        <f t="shared" si="3"/>
        <v>2</v>
      </c>
      <c r="H99" s="16">
        <f t="shared" si="5"/>
        <v>4.75</v>
      </c>
      <c r="I99" s="82">
        <v>105</v>
      </c>
      <c r="J99" s="82">
        <v>95</v>
      </c>
      <c r="K99" s="21">
        <f>STDEV(E98:E100)/AVERAGE(E98:E100)</f>
        <v>1.020408163265306E-2</v>
      </c>
      <c r="L99" s="83">
        <f>AVERAGE(E98:E100)</f>
        <v>98</v>
      </c>
      <c r="M99" s="82">
        <f>_xlfn.STDEV.S(E98:E100)</f>
        <v>1</v>
      </c>
      <c r="O99" s="33"/>
    </row>
    <row r="100" spans="1:15" s="15" customFormat="1" x14ac:dyDescent="0.35">
      <c r="C100" s="79">
        <v>42363</v>
      </c>
      <c r="D100" s="19"/>
      <c r="E100" s="97">
        <v>98</v>
      </c>
      <c r="F100" s="82">
        <f t="shared" si="4"/>
        <v>100.01770270270254</v>
      </c>
      <c r="G100" s="15">
        <f t="shared" si="3"/>
        <v>1</v>
      </c>
      <c r="H100" s="16">
        <f t="shared" si="5"/>
        <v>4.75</v>
      </c>
      <c r="I100" s="82">
        <v>105</v>
      </c>
      <c r="J100" s="82">
        <v>95</v>
      </c>
      <c r="K100" s="16"/>
      <c r="L100" s="82"/>
      <c r="M100" s="82"/>
      <c r="O100" s="33"/>
    </row>
    <row r="101" spans="1:15" s="15" customFormat="1" x14ac:dyDescent="0.35">
      <c r="A101" s="15" t="s">
        <v>11</v>
      </c>
      <c r="B101" s="32">
        <v>42354</v>
      </c>
      <c r="C101" s="79">
        <v>42364</v>
      </c>
      <c r="D101" s="15" t="s">
        <v>36</v>
      </c>
      <c r="E101" s="97">
        <v>103</v>
      </c>
      <c r="F101" s="82">
        <f t="shared" si="4"/>
        <v>100.01770270270254</v>
      </c>
      <c r="G101" s="15">
        <f t="shared" si="3"/>
        <v>5</v>
      </c>
      <c r="H101" s="16">
        <f t="shared" si="5"/>
        <v>4.75</v>
      </c>
      <c r="I101" s="82">
        <v>105</v>
      </c>
      <c r="J101" s="82">
        <v>95</v>
      </c>
      <c r="K101" s="16"/>
      <c r="L101" s="82"/>
      <c r="M101" s="82"/>
      <c r="O101" s="33"/>
    </row>
    <row r="102" spans="1:15" s="15" customFormat="1" x14ac:dyDescent="0.35">
      <c r="B102" s="32"/>
      <c r="C102" s="79">
        <v>42365</v>
      </c>
      <c r="D102" s="19"/>
      <c r="E102" s="97">
        <v>103</v>
      </c>
      <c r="F102" s="82">
        <f t="shared" si="4"/>
        <v>100.01770270270254</v>
      </c>
      <c r="G102" s="15">
        <f t="shared" si="3"/>
        <v>0</v>
      </c>
      <c r="H102" s="16">
        <f t="shared" si="5"/>
        <v>4.75</v>
      </c>
      <c r="I102" s="82">
        <v>105</v>
      </c>
      <c r="J102" s="82">
        <v>95</v>
      </c>
      <c r="K102" s="21">
        <f>STDEV(E101:E103)/AVERAGE(E101:E103)</f>
        <v>5.5872606695770233E-3</v>
      </c>
      <c r="L102" s="83">
        <f>AVERAGE(E101:E103)</f>
        <v>103.33333333333333</v>
      </c>
      <c r="M102" s="82">
        <f>_xlfn.STDEV.S(E101:E103)</f>
        <v>0.57735026918962573</v>
      </c>
      <c r="O102" s="33"/>
    </row>
    <row r="103" spans="1:15" s="15" customFormat="1" x14ac:dyDescent="0.35">
      <c r="B103" s="32"/>
      <c r="C103" s="79">
        <v>42366</v>
      </c>
      <c r="D103" s="19"/>
      <c r="E103" s="97">
        <v>104</v>
      </c>
      <c r="F103" s="82">
        <f t="shared" si="4"/>
        <v>100.01770270270254</v>
      </c>
      <c r="G103" s="15">
        <f t="shared" si="3"/>
        <v>1</v>
      </c>
      <c r="H103" s="16">
        <f t="shared" si="5"/>
        <v>4.75</v>
      </c>
      <c r="I103" s="82">
        <v>105</v>
      </c>
      <c r="J103" s="82">
        <v>95</v>
      </c>
      <c r="K103" s="16"/>
      <c r="L103" s="82"/>
      <c r="M103" s="82"/>
      <c r="O103" s="33"/>
    </row>
    <row r="104" spans="1:15" s="15" customFormat="1" x14ac:dyDescent="0.35">
      <c r="B104" s="32"/>
      <c r="C104" s="79">
        <v>42367</v>
      </c>
      <c r="D104" s="19"/>
      <c r="E104" s="97">
        <v>103</v>
      </c>
      <c r="F104" s="82">
        <f t="shared" si="4"/>
        <v>100.01770270270254</v>
      </c>
      <c r="G104" s="15">
        <f t="shared" si="3"/>
        <v>1</v>
      </c>
      <c r="H104" s="16">
        <f t="shared" si="5"/>
        <v>4.75</v>
      </c>
      <c r="I104" s="82">
        <v>105</v>
      </c>
      <c r="J104" s="82">
        <v>95</v>
      </c>
      <c r="K104" s="16"/>
      <c r="L104" s="82"/>
      <c r="M104" s="82"/>
      <c r="O104" s="33"/>
    </row>
    <row r="105" spans="1:15" s="15" customFormat="1" x14ac:dyDescent="0.35">
      <c r="B105" s="32"/>
      <c r="C105" s="79">
        <v>42368</v>
      </c>
      <c r="D105" s="19"/>
      <c r="E105" s="97">
        <v>103</v>
      </c>
      <c r="F105" s="82">
        <f>F104</f>
        <v>100.01770270270254</v>
      </c>
      <c r="G105" s="15">
        <f>ABS(E104-E105)</f>
        <v>0</v>
      </c>
      <c r="H105" s="16">
        <f>H104</f>
        <v>4.75</v>
      </c>
      <c r="I105" s="82">
        <v>105</v>
      </c>
      <c r="J105" s="82">
        <v>95</v>
      </c>
      <c r="K105" s="21">
        <f>STDEV(E104:E106)/AVERAGE(E104:E106)</f>
        <v>0</v>
      </c>
      <c r="L105" s="83">
        <f>AVERAGE(E104:E106)</f>
        <v>103</v>
      </c>
      <c r="M105" s="82">
        <f>_xlfn.STDEV.S(E104:E106)</f>
        <v>0</v>
      </c>
      <c r="O105" s="33"/>
    </row>
    <row r="106" spans="1:15" s="15" customFormat="1" x14ac:dyDescent="0.35">
      <c r="C106" s="79">
        <v>42369</v>
      </c>
      <c r="D106" s="19"/>
      <c r="E106" s="97">
        <v>103</v>
      </c>
      <c r="F106" s="82">
        <f t="shared" si="4"/>
        <v>100.01770270270254</v>
      </c>
      <c r="G106" s="15">
        <f t="shared" ref="G106:G161" si="6">ABS(E105-E106)</f>
        <v>0</v>
      </c>
      <c r="H106" s="16">
        <f t="shared" ref="H106:H171" si="7">H105</f>
        <v>4.75</v>
      </c>
      <c r="I106" s="82">
        <v>105</v>
      </c>
      <c r="J106" s="82">
        <v>95</v>
      </c>
      <c r="K106" s="16"/>
      <c r="L106" s="82"/>
      <c r="M106" s="82"/>
      <c r="O106" s="33"/>
    </row>
    <row r="107" spans="1:15" s="15" customFormat="1" x14ac:dyDescent="0.35">
      <c r="A107" s="15" t="s">
        <v>11</v>
      </c>
      <c r="B107" s="32">
        <v>42354</v>
      </c>
      <c r="C107" s="79">
        <v>42370</v>
      </c>
      <c r="D107" s="19"/>
      <c r="E107" s="97">
        <v>102</v>
      </c>
      <c r="F107" s="82">
        <f t="shared" si="4"/>
        <v>100.01770270270254</v>
      </c>
      <c r="G107" s="15">
        <f t="shared" si="6"/>
        <v>1</v>
      </c>
      <c r="H107" s="16">
        <f t="shared" si="7"/>
        <v>4.75</v>
      </c>
      <c r="I107" s="82">
        <v>105</v>
      </c>
      <c r="J107" s="82">
        <v>95</v>
      </c>
      <c r="K107" s="16"/>
      <c r="L107" s="82"/>
      <c r="M107" s="82"/>
      <c r="O107" s="33"/>
    </row>
    <row r="108" spans="1:15" s="15" customFormat="1" x14ac:dyDescent="0.35">
      <c r="B108" s="34"/>
      <c r="C108" s="79">
        <v>42371</v>
      </c>
      <c r="D108" s="19"/>
      <c r="E108" s="97">
        <v>102</v>
      </c>
      <c r="F108" s="82">
        <f t="shared" si="4"/>
        <v>100.01770270270254</v>
      </c>
      <c r="G108" s="15">
        <f t="shared" si="6"/>
        <v>0</v>
      </c>
      <c r="H108" s="16">
        <f t="shared" si="7"/>
        <v>4.75</v>
      </c>
      <c r="I108" s="82">
        <v>105</v>
      </c>
      <c r="J108" s="82">
        <v>95</v>
      </c>
      <c r="K108" s="21">
        <f>STDEV(E107:E109)/AVERAGE(E107:E109)</f>
        <v>0</v>
      </c>
      <c r="L108" s="83">
        <f>AVERAGE(E107:E109)</f>
        <v>102</v>
      </c>
      <c r="M108" s="82">
        <f>_xlfn.STDEV.S(E107:E109)</f>
        <v>0</v>
      </c>
      <c r="O108" s="33"/>
    </row>
    <row r="109" spans="1:15" s="15" customFormat="1" x14ac:dyDescent="0.35">
      <c r="C109" s="79">
        <v>42372</v>
      </c>
      <c r="D109" s="19"/>
      <c r="E109" s="97">
        <v>102</v>
      </c>
      <c r="F109" s="82">
        <f t="shared" si="4"/>
        <v>100.01770270270254</v>
      </c>
      <c r="G109" s="15">
        <f t="shared" si="6"/>
        <v>0</v>
      </c>
      <c r="H109" s="16">
        <f t="shared" si="7"/>
        <v>4.75</v>
      </c>
      <c r="I109" s="82">
        <v>105</v>
      </c>
      <c r="J109" s="82">
        <v>95</v>
      </c>
      <c r="K109" s="16"/>
      <c r="L109" s="82"/>
      <c r="M109" s="82"/>
      <c r="O109" s="33"/>
    </row>
    <row r="110" spans="1:15" s="15" customFormat="1" x14ac:dyDescent="0.35">
      <c r="C110" s="79">
        <v>42373</v>
      </c>
      <c r="D110" s="19"/>
      <c r="E110" s="97">
        <v>102</v>
      </c>
      <c r="F110" s="82">
        <f t="shared" si="4"/>
        <v>100.01770270270254</v>
      </c>
      <c r="G110" s="15">
        <f t="shared" si="6"/>
        <v>0</v>
      </c>
      <c r="H110" s="16">
        <f t="shared" si="7"/>
        <v>4.75</v>
      </c>
      <c r="I110" s="82">
        <v>105</v>
      </c>
      <c r="J110" s="82">
        <v>95</v>
      </c>
      <c r="K110" s="16"/>
      <c r="L110" s="82"/>
      <c r="M110" s="82"/>
      <c r="O110" s="33"/>
    </row>
    <row r="111" spans="1:15" s="15" customFormat="1" x14ac:dyDescent="0.35">
      <c r="C111" s="79">
        <v>42374</v>
      </c>
      <c r="D111" s="19"/>
      <c r="E111" s="97">
        <v>103</v>
      </c>
      <c r="F111" s="82">
        <f t="shared" si="4"/>
        <v>100.01770270270254</v>
      </c>
      <c r="G111" s="15">
        <f t="shared" si="6"/>
        <v>1</v>
      </c>
      <c r="H111" s="16">
        <f t="shared" si="7"/>
        <v>4.75</v>
      </c>
      <c r="I111" s="82">
        <v>105</v>
      </c>
      <c r="J111" s="82">
        <v>95</v>
      </c>
      <c r="K111" s="21">
        <f>STDEV(E110:E112)/AVERAGE(E110:E112)</f>
        <v>5.6418593080419452E-3</v>
      </c>
      <c r="L111" s="83">
        <f>AVERAGE(E110:E112)</f>
        <v>102.33333333333333</v>
      </c>
      <c r="M111" s="82">
        <f>_xlfn.STDEV.S(E110:E112)</f>
        <v>0.57735026918962573</v>
      </c>
      <c r="O111" s="33"/>
    </row>
    <row r="112" spans="1:15" s="15" customFormat="1" x14ac:dyDescent="0.35">
      <c r="C112" s="79">
        <v>42375</v>
      </c>
      <c r="D112" s="19"/>
      <c r="E112" s="97">
        <v>102</v>
      </c>
      <c r="F112" s="82">
        <f t="shared" si="4"/>
        <v>100.01770270270254</v>
      </c>
      <c r="G112" s="15">
        <f t="shared" si="6"/>
        <v>1</v>
      </c>
      <c r="H112" s="16">
        <f t="shared" si="7"/>
        <v>4.75</v>
      </c>
      <c r="I112" s="82">
        <v>105</v>
      </c>
      <c r="J112" s="82">
        <v>95</v>
      </c>
      <c r="K112" s="16"/>
      <c r="L112" s="82"/>
      <c r="M112" s="82"/>
      <c r="O112" s="33"/>
    </row>
    <row r="113" spans="1:20" s="15" customFormat="1" x14ac:dyDescent="0.35">
      <c r="A113" s="15" t="s">
        <v>11</v>
      </c>
      <c r="B113" s="32">
        <v>42355</v>
      </c>
      <c r="C113" s="79">
        <v>42376</v>
      </c>
      <c r="D113" s="19"/>
      <c r="E113" s="97">
        <v>98</v>
      </c>
      <c r="F113" s="82">
        <f t="shared" si="4"/>
        <v>100.01770270270254</v>
      </c>
      <c r="G113" s="15">
        <f t="shared" si="6"/>
        <v>4</v>
      </c>
      <c r="H113" s="16">
        <f t="shared" si="7"/>
        <v>4.75</v>
      </c>
      <c r="I113" s="82">
        <v>105</v>
      </c>
      <c r="J113" s="82">
        <v>95</v>
      </c>
      <c r="K113" s="16"/>
      <c r="L113" s="82"/>
      <c r="M113" s="82"/>
      <c r="O113" s="33"/>
    </row>
    <row r="114" spans="1:20" s="15" customFormat="1" x14ac:dyDescent="0.35">
      <c r="B114" s="34"/>
      <c r="C114" s="79">
        <v>42377</v>
      </c>
      <c r="D114" s="19"/>
      <c r="E114" s="97">
        <v>101</v>
      </c>
      <c r="F114" s="82">
        <f t="shared" si="4"/>
        <v>100.01770270270254</v>
      </c>
      <c r="G114" s="15">
        <f t="shared" si="6"/>
        <v>3</v>
      </c>
      <c r="H114" s="16">
        <f t="shared" si="7"/>
        <v>4.75</v>
      </c>
      <c r="I114" s="82">
        <v>105</v>
      </c>
      <c r="J114" s="82">
        <v>95</v>
      </c>
      <c r="K114" s="21">
        <f>STDEV(E113:E115)/AVERAGE(E113:E115)</f>
        <v>1.7320508075688773E-2</v>
      </c>
      <c r="L114" s="83">
        <f>AVERAGE(E113:E115)</f>
        <v>100</v>
      </c>
      <c r="M114" s="82">
        <f>_xlfn.STDEV.S(E113:E115)</f>
        <v>1.7320508075688772</v>
      </c>
      <c r="O114" s="33"/>
    </row>
    <row r="115" spans="1:20" s="15" customFormat="1" x14ac:dyDescent="0.35">
      <c r="C115" s="79">
        <v>42378</v>
      </c>
      <c r="D115" s="19"/>
      <c r="E115" s="97">
        <v>101</v>
      </c>
      <c r="F115" s="82">
        <f t="shared" si="4"/>
        <v>100.01770270270254</v>
      </c>
      <c r="G115" s="15">
        <f t="shared" si="6"/>
        <v>0</v>
      </c>
      <c r="H115" s="16">
        <f t="shared" si="7"/>
        <v>4.75</v>
      </c>
      <c r="I115" s="82">
        <v>105</v>
      </c>
      <c r="J115" s="82">
        <v>95</v>
      </c>
      <c r="K115" s="16"/>
      <c r="L115" s="82"/>
      <c r="M115" s="82"/>
      <c r="O115" s="33"/>
    </row>
    <row r="116" spans="1:20" s="15" customFormat="1" x14ac:dyDescent="0.35">
      <c r="C116" s="79">
        <v>42379</v>
      </c>
      <c r="D116" s="19"/>
      <c r="E116" s="97">
        <v>101</v>
      </c>
      <c r="F116" s="82">
        <f t="shared" si="4"/>
        <v>100.01770270270254</v>
      </c>
      <c r="G116" s="15">
        <f t="shared" si="6"/>
        <v>0</v>
      </c>
      <c r="H116" s="16">
        <f t="shared" si="7"/>
        <v>4.75</v>
      </c>
      <c r="I116" s="82">
        <v>105</v>
      </c>
      <c r="J116" s="82">
        <v>95</v>
      </c>
      <c r="K116" s="16"/>
      <c r="L116" s="82"/>
      <c r="M116" s="82"/>
      <c r="O116" s="33"/>
    </row>
    <row r="117" spans="1:20" s="15" customFormat="1" x14ac:dyDescent="0.35">
      <c r="B117" s="35"/>
      <c r="C117" s="79">
        <v>42380</v>
      </c>
      <c r="D117" s="19"/>
      <c r="E117" s="97">
        <v>102</v>
      </c>
      <c r="F117" s="82">
        <f t="shared" si="4"/>
        <v>100.01770270270254</v>
      </c>
      <c r="G117" s="15">
        <f t="shared" si="6"/>
        <v>1</v>
      </c>
      <c r="H117" s="16">
        <f t="shared" si="7"/>
        <v>4.75</v>
      </c>
      <c r="I117" s="82">
        <v>105</v>
      </c>
      <c r="J117" s="82">
        <v>95</v>
      </c>
      <c r="K117" s="21">
        <f>STDEV(E116:E118)/AVERAGE(E116:E118)</f>
        <v>5.6975355512134118E-3</v>
      </c>
      <c r="L117" s="83">
        <f>AVERAGE(E116:E118)</f>
        <v>101.33333333333333</v>
      </c>
      <c r="M117" s="82">
        <f>_xlfn.STDEV.S(E116:E118)</f>
        <v>0.57735026918962573</v>
      </c>
      <c r="O117" s="33"/>
    </row>
    <row r="118" spans="1:20" s="15" customFormat="1" x14ac:dyDescent="0.35">
      <c r="C118" s="79">
        <v>42381</v>
      </c>
      <c r="D118" s="19"/>
      <c r="E118" s="97">
        <v>101</v>
      </c>
      <c r="F118" s="82">
        <f t="shared" si="4"/>
        <v>100.01770270270254</v>
      </c>
      <c r="G118" s="15">
        <f t="shared" si="6"/>
        <v>1</v>
      </c>
      <c r="H118" s="16">
        <f t="shared" si="7"/>
        <v>4.75</v>
      </c>
      <c r="I118" s="82">
        <v>105</v>
      </c>
      <c r="J118" s="82">
        <v>95</v>
      </c>
      <c r="K118" s="16"/>
      <c r="L118" s="82"/>
      <c r="M118" s="82"/>
      <c r="O118" s="33"/>
    </row>
    <row r="119" spans="1:20" s="15" customFormat="1" x14ac:dyDescent="0.35">
      <c r="A119" s="28" t="s">
        <v>12</v>
      </c>
      <c r="B119" s="36">
        <v>42310</v>
      </c>
      <c r="C119" s="79">
        <v>42382</v>
      </c>
      <c r="D119" s="19"/>
      <c r="E119" s="97">
        <v>100</v>
      </c>
      <c r="F119" s="82">
        <f t="shared" si="4"/>
        <v>100.01770270270254</v>
      </c>
      <c r="G119" s="28">
        <f t="shared" si="6"/>
        <v>1</v>
      </c>
      <c r="H119" s="37">
        <f t="shared" si="7"/>
        <v>4.75</v>
      </c>
      <c r="I119" s="82">
        <v>105</v>
      </c>
      <c r="J119" s="82">
        <v>95</v>
      </c>
      <c r="K119" s="37"/>
      <c r="L119" s="82"/>
      <c r="M119" s="82"/>
      <c r="N119" s="28"/>
      <c r="O119" s="33"/>
    </row>
    <row r="120" spans="1:20" s="15" customFormat="1" x14ac:dyDescent="0.35">
      <c r="A120" s="28"/>
      <c r="B120" s="28"/>
      <c r="C120" s="79">
        <v>42383</v>
      </c>
      <c r="D120" s="19"/>
      <c r="E120" s="97">
        <v>112</v>
      </c>
      <c r="F120" s="82">
        <f t="shared" si="4"/>
        <v>100.01770270270254</v>
      </c>
      <c r="G120" s="28">
        <f t="shared" si="6"/>
        <v>12</v>
      </c>
      <c r="H120" s="37">
        <f t="shared" si="7"/>
        <v>4.75</v>
      </c>
      <c r="I120" s="82">
        <v>105</v>
      </c>
      <c r="J120" s="82">
        <v>95</v>
      </c>
      <c r="K120" s="38">
        <f>STDEV(E119:E120)/AVERAGE(E119:E121)</f>
        <v>8.0049824285269522E-2</v>
      </c>
      <c r="L120" s="83">
        <f>AVERAGE(E119:E120)</f>
        <v>106</v>
      </c>
      <c r="M120" s="82">
        <f>_xlfn.STDEV.S(E119:E120)</f>
        <v>8.4852813742385695</v>
      </c>
      <c r="N120" s="28"/>
      <c r="O120" s="33"/>
    </row>
    <row r="121" spans="1:20" s="15" customFormat="1" x14ac:dyDescent="0.35">
      <c r="A121" s="28"/>
      <c r="B121" s="28"/>
      <c r="C121" s="79">
        <v>42384</v>
      </c>
      <c r="D121" s="28" t="s">
        <v>38</v>
      </c>
      <c r="E121" s="97"/>
      <c r="F121" s="82">
        <f t="shared" si="4"/>
        <v>100.01770270270254</v>
      </c>
      <c r="G121" s="28">
        <f t="shared" si="6"/>
        <v>112</v>
      </c>
      <c r="H121" s="37">
        <f t="shared" si="7"/>
        <v>4.75</v>
      </c>
      <c r="I121" s="82">
        <v>105</v>
      </c>
      <c r="J121" s="82">
        <v>95</v>
      </c>
      <c r="K121" s="37"/>
      <c r="L121" s="82"/>
      <c r="M121" s="82"/>
      <c r="N121" s="28"/>
      <c r="O121" s="33"/>
    </row>
    <row r="122" spans="1:20" s="15" customFormat="1" x14ac:dyDescent="0.35">
      <c r="A122" s="28" t="s">
        <v>12</v>
      </c>
      <c r="B122" s="39" t="s">
        <v>37</v>
      </c>
      <c r="C122" s="79">
        <v>42385</v>
      </c>
      <c r="D122" s="19"/>
      <c r="E122" s="97">
        <v>104</v>
      </c>
      <c r="F122" s="82">
        <f t="shared" si="4"/>
        <v>100.01770270270254</v>
      </c>
      <c r="G122" s="28">
        <f t="shared" si="6"/>
        <v>104</v>
      </c>
      <c r="H122" s="37">
        <f t="shared" si="7"/>
        <v>4.75</v>
      </c>
      <c r="I122" s="82">
        <v>105</v>
      </c>
      <c r="J122" s="82">
        <v>95</v>
      </c>
      <c r="K122" s="37"/>
      <c r="L122" s="82"/>
      <c r="M122" s="82"/>
      <c r="N122" s="28"/>
      <c r="O122" s="33"/>
    </row>
    <row r="123" spans="1:20" s="15" customFormat="1" x14ac:dyDescent="0.35">
      <c r="A123" s="28"/>
      <c r="B123" s="28"/>
      <c r="C123" s="79">
        <v>42386</v>
      </c>
      <c r="D123" s="19"/>
      <c r="E123" s="97">
        <v>102</v>
      </c>
      <c r="F123" s="82">
        <f t="shared" si="4"/>
        <v>100.01770270270254</v>
      </c>
      <c r="G123" s="28">
        <f t="shared" si="6"/>
        <v>2</v>
      </c>
      <c r="H123" s="37">
        <f t="shared" si="7"/>
        <v>4.75</v>
      </c>
      <c r="I123" s="82">
        <v>105</v>
      </c>
      <c r="J123" s="82">
        <v>95</v>
      </c>
      <c r="K123" s="38">
        <f>STDEV(E122:E124)/AVERAGE(E122:E124)</f>
        <v>1.4926956661093943E-2</v>
      </c>
      <c r="L123" s="83">
        <f>AVERAGE(E122:E124)</f>
        <v>102.33333333333333</v>
      </c>
      <c r="M123" s="82">
        <f>_xlfn.STDEV.S(E122:E124)</f>
        <v>1.5275252316519468</v>
      </c>
      <c r="N123" s="28"/>
      <c r="O123" s="33"/>
    </row>
    <row r="124" spans="1:20" s="15" customFormat="1" x14ac:dyDescent="0.35">
      <c r="A124" s="28"/>
      <c r="B124" s="28"/>
      <c r="C124" s="79">
        <v>42387</v>
      </c>
      <c r="D124" s="19"/>
      <c r="E124" s="97">
        <v>101</v>
      </c>
      <c r="F124" s="82">
        <f t="shared" si="4"/>
        <v>100.01770270270254</v>
      </c>
      <c r="G124" s="28">
        <f t="shared" si="6"/>
        <v>1</v>
      </c>
      <c r="H124" s="37">
        <f t="shared" si="7"/>
        <v>4.75</v>
      </c>
      <c r="I124" s="82">
        <v>105</v>
      </c>
      <c r="J124" s="82">
        <v>95</v>
      </c>
      <c r="K124" s="37"/>
      <c r="L124" s="82"/>
      <c r="M124" s="82"/>
      <c r="N124" s="28"/>
      <c r="O124" s="33"/>
      <c r="P124" s="28"/>
      <c r="Q124" s="28"/>
      <c r="R124" s="28"/>
      <c r="S124" s="28"/>
      <c r="T124" s="28"/>
    </row>
    <row r="125" spans="1:20" s="15" customFormat="1" x14ac:dyDescent="0.35">
      <c r="A125" s="28"/>
      <c r="B125" s="28"/>
      <c r="C125" s="79">
        <v>42388</v>
      </c>
      <c r="D125" s="19"/>
      <c r="E125" s="97">
        <v>102</v>
      </c>
      <c r="F125" s="82">
        <f t="shared" si="4"/>
        <v>100.01770270270254</v>
      </c>
      <c r="G125" s="28">
        <f t="shared" si="6"/>
        <v>1</v>
      </c>
      <c r="H125" s="37">
        <f t="shared" si="7"/>
        <v>4.75</v>
      </c>
      <c r="I125" s="82">
        <v>105</v>
      </c>
      <c r="J125" s="82">
        <v>95</v>
      </c>
      <c r="K125" s="37"/>
      <c r="L125" s="82"/>
      <c r="M125" s="82"/>
      <c r="N125" s="28"/>
      <c r="O125" s="33"/>
      <c r="P125" s="28"/>
      <c r="Q125" s="28"/>
      <c r="R125" s="28"/>
      <c r="S125" s="28"/>
      <c r="T125" s="28"/>
    </row>
    <row r="126" spans="1:20" s="15" customFormat="1" x14ac:dyDescent="0.35">
      <c r="A126" s="28"/>
      <c r="B126" s="28"/>
      <c r="C126" s="79">
        <v>42389</v>
      </c>
      <c r="D126" s="19"/>
      <c r="E126" s="97">
        <v>102</v>
      </c>
      <c r="F126" s="82">
        <f t="shared" si="4"/>
        <v>100.01770270270254</v>
      </c>
      <c r="G126" s="28">
        <f t="shared" si="6"/>
        <v>0</v>
      </c>
      <c r="H126" s="37">
        <f t="shared" si="7"/>
        <v>4.75</v>
      </c>
      <c r="I126" s="82">
        <v>105</v>
      </c>
      <c r="J126" s="82">
        <v>95</v>
      </c>
      <c r="K126" s="38">
        <f>STDEV(E125:E127)/AVERAGE(E125:E127)</f>
        <v>5.6788551067832038E-3</v>
      </c>
      <c r="L126" s="83">
        <f>AVERAGE(E125:E127)</f>
        <v>101.66666666666667</v>
      </c>
      <c r="M126" s="82">
        <f>_xlfn.STDEV.S(E125:E127)</f>
        <v>0.57735026918962573</v>
      </c>
      <c r="N126" s="28"/>
      <c r="O126" s="33"/>
      <c r="P126" s="40"/>
      <c r="Q126" s="40"/>
      <c r="R126" s="40"/>
      <c r="S126" s="28"/>
      <c r="T126" s="28"/>
    </row>
    <row r="127" spans="1:20" s="15" customFormat="1" x14ac:dyDescent="0.35">
      <c r="B127" s="28"/>
      <c r="C127" s="79">
        <v>42390</v>
      </c>
      <c r="D127" s="19"/>
      <c r="E127" s="97">
        <v>101</v>
      </c>
      <c r="F127" s="82">
        <f t="shared" si="4"/>
        <v>100.01770270270254</v>
      </c>
      <c r="G127" s="28">
        <f t="shared" si="6"/>
        <v>1</v>
      </c>
      <c r="H127" s="37">
        <f t="shared" si="7"/>
        <v>4.75</v>
      </c>
      <c r="I127" s="82">
        <v>105</v>
      </c>
      <c r="J127" s="82">
        <v>95</v>
      </c>
      <c r="K127" s="37"/>
      <c r="L127" s="82"/>
      <c r="M127" s="82"/>
      <c r="N127" s="28"/>
      <c r="O127" s="33"/>
      <c r="P127" s="28"/>
      <c r="Q127" s="28"/>
      <c r="R127" s="28"/>
      <c r="S127" s="28"/>
      <c r="T127" s="28"/>
    </row>
    <row r="128" spans="1:20" s="15" customFormat="1" x14ac:dyDescent="0.35">
      <c r="A128" s="15" t="s">
        <v>11</v>
      </c>
      <c r="B128" s="32">
        <v>42346</v>
      </c>
      <c r="C128" s="79">
        <v>42391</v>
      </c>
      <c r="D128" s="19"/>
      <c r="E128" s="97">
        <v>99</v>
      </c>
      <c r="F128" s="82">
        <f t="shared" si="4"/>
        <v>100.01770270270254</v>
      </c>
      <c r="G128" s="15">
        <f t="shared" si="6"/>
        <v>2</v>
      </c>
      <c r="H128" s="16">
        <f t="shared" si="7"/>
        <v>4.75</v>
      </c>
      <c r="I128" s="82">
        <v>105</v>
      </c>
      <c r="J128" s="82">
        <v>95</v>
      </c>
      <c r="K128" s="16"/>
      <c r="L128" s="82"/>
      <c r="M128" s="82"/>
      <c r="O128" s="33"/>
      <c r="P128" s="28"/>
      <c r="Q128" s="28"/>
      <c r="R128" s="28"/>
      <c r="S128" s="28"/>
      <c r="T128" s="28"/>
    </row>
    <row r="129" spans="1:20" s="15" customFormat="1" x14ac:dyDescent="0.35">
      <c r="B129" s="32"/>
      <c r="C129" s="79">
        <v>42392</v>
      </c>
      <c r="D129" s="15" t="s">
        <v>39</v>
      </c>
      <c r="E129" s="97">
        <v>97</v>
      </c>
      <c r="F129" s="82">
        <f t="shared" si="4"/>
        <v>100.01770270270254</v>
      </c>
      <c r="G129" s="15">
        <f t="shared" si="6"/>
        <v>2</v>
      </c>
      <c r="H129" s="16">
        <f t="shared" si="7"/>
        <v>4.75</v>
      </c>
      <c r="I129" s="82">
        <v>105</v>
      </c>
      <c r="J129" s="82">
        <v>95</v>
      </c>
      <c r="K129" s="21">
        <f>STDEV(E128:E130)/AVERAGE(E128:E130)</f>
        <v>1.020408163265306E-2</v>
      </c>
      <c r="L129" s="83">
        <f>AVERAGE(E128:E130)</f>
        <v>98</v>
      </c>
      <c r="M129" s="82">
        <f>_xlfn.STDEV.S(E128:E130)</f>
        <v>1</v>
      </c>
      <c r="N129" s="28"/>
      <c r="O129" s="33"/>
      <c r="P129" s="28"/>
      <c r="Q129" s="28"/>
      <c r="R129" s="28"/>
      <c r="S129" s="28"/>
      <c r="T129" s="28"/>
    </row>
    <row r="130" spans="1:20" s="15" customFormat="1" x14ac:dyDescent="0.35">
      <c r="B130" s="32"/>
      <c r="C130" s="79">
        <v>42393</v>
      </c>
      <c r="D130" s="19"/>
      <c r="E130" s="97">
        <v>98</v>
      </c>
      <c r="F130" s="82">
        <f t="shared" si="4"/>
        <v>100.01770270270254</v>
      </c>
      <c r="G130" s="15">
        <f t="shared" si="6"/>
        <v>1</v>
      </c>
      <c r="H130" s="16">
        <f t="shared" si="7"/>
        <v>4.75</v>
      </c>
      <c r="I130" s="82">
        <v>105</v>
      </c>
      <c r="J130" s="82">
        <v>95</v>
      </c>
      <c r="K130" s="16"/>
      <c r="L130" s="82"/>
      <c r="M130" s="82"/>
      <c r="N130" s="28"/>
      <c r="O130" s="33"/>
      <c r="P130" s="28"/>
      <c r="Q130" s="28"/>
      <c r="R130" s="28"/>
      <c r="S130" s="28"/>
      <c r="T130" s="28"/>
    </row>
    <row r="131" spans="1:20" s="15" customFormat="1" x14ac:dyDescent="0.35">
      <c r="A131" s="127" t="s">
        <v>200</v>
      </c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28"/>
      <c r="O131" s="33"/>
      <c r="P131" s="28"/>
      <c r="Q131" s="28"/>
      <c r="R131" s="28"/>
      <c r="S131" s="28"/>
      <c r="T131" s="28"/>
    </row>
    <row r="132" spans="1:20" s="15" customFormat="1" x14ac:dyDescent="0.35">
      <c r="A132" s="28" t="s">
        <v>11</v>
      </c>
      <c r="B132" s="36">
        <v>42388</v>
      </c>
      <c r="C132" s="79">
        <v>42393</v>
      </c>
      <c r="D132" s="19"/>
      <c r="E132" s="97">
        <v>101</v>
      </c>
      <c r="F132" s="82">
        <f>F130</f>
        <v>100.01770270270254</v>
      </c>
      <c r="G132" s="28">
        <f>ABS(E130-E132)</f>
        <v>3</v>
      </c>
      <c r="H132" s="37">
        <f>H130</f>
        <v>4.75</v>
      </c>
      <c r="I132" s="82">
        <v>105</v>
      </c>
      <c r="J132" s="82">
        <v>95</v>
      </c>
      <c r="K132" s="37"/>
      <c r="L132" s="82"/>
      <c r="M132" s="82"/>
      <c r="N132" s="33"/>
      <c r="O132" s="33"/>
      <c r="P132" s="28"/>
      <c r="Q132" s="28"/>
      <c r="R132" s="28"/>
      <c r="S132" s="28"/>
      <c r="T132" s="28"/>
    </row>
    <row r="133" spans="1:20" s="15" customFormat="1" x14ac:dyDescent="0.35">
      <c r="B133" s="41"/>
      <c r="C133" s="79">
        <v>42394</v>
      </c>
      <c r="D133" s="19"/>
      <c r="E133" s="97">
        <v>100</v>
      </c>
      <c r="F133" s="82">
        <f t="shared" ref="F133:F196" si="8">F132</f>
        <v>100.01770270270254</v>
      </c>
      <c r="G133" s="15">
        <f t="shared" si="6"/>
        <v>1</v>
      </c>
      <c r="H133" s="16">
        <f t="shared" si="7"/>
        <v>4.75</v>
      </c>
      <c r="I133" s="82">
        <v>105</v>
      </c>
      <c r="J133" s="82">
        <v>95</v>
      </c>
      <c r="K133" s="21">
        <f>STDEV(E132:E134)/AVERAGE(E132:E134)</f>
        <v>5.735267574731381E-3</v>
      </c>
      <c r="L133" s="83">
        <f>AVERAGE(E132:E134)</f>
        <v>100.66666666666667</v>
      </c>
      <c r="M133" s="82">
        <f>_xlfn.STDEV.S(E132:E134)</f>
        <v>0.57735026918962573</v>
      </c>
      <c r="N133" s="28"/>
      <c r="O133" s="33"/>
      <c r="P133" s="28"/>
      <c r="Q133" s="28"/>
      <c r="R133" s="28"/>
      <c r="S133" s="28"/>
      <c r="T133" s="28"/>
    </row>
    <row r="134" spans="1:20" s="15" customFormat="1" x14ac:dyDescent="0.35">
      <c r="B134" s="41"/>
      <c r="C134" s="79">
        <v>42395</v>
      </c>
      <c r="D134" s="19"/>
      <c r="E134" s="97">
        <v>101</v>
      </c>
      <c r="F134" s="82">
        <f t="shared" si="8"/>
        <v>100.01770270270254</v>
      </c>
      <c r="G134" s="15">
        <f t="shared" si="6"/>
        <v>1</v>
      </c>
      <c r="H134" s="16">
        <f t="shared" si="7"/>
        <v>4.75</v>
      </c>
      <c r="I134" s="82">
        <v>105</v>
      </c>
      <c r="J134" s="82">
        <v>95</v>
      </c>
      <c r="K134" s="16"/>
      <c r="L134" s="82"/>
      <c r="M134" s="82"/>
      <c r="N134" s="28"/>
      <c r="O134" s="33"/>
      <c r="P134" s="28"/>
      <c r="Q134" s="28"/>
      <c r="R134" s="28"/>
      <c r="S134" s="28"/>
      <c r="T134" s="28"/>
    </row>
    <row r="135" spans="1:20" s="15" customFormat="1" x14ac:dyDescent="0.35">
      <c r="B135" s="41"/>
      <c r="C135" s="79">
        <v>42396</v>
      </c>
      <c r="D135" s="19"/>
      <c r="E135" s="97">
        <v>101</v>
      </c>
      <c r="F135" s="82">
        <f t="shared" si="8"/>
        <v>100.01770270270254</v>
      </c>
      <c r="G135" s="15">
        <f t="shared" si="6"/>
        <v>0</v>
      </c>
      <c r="H135" s="16">
        <f t="shared" si="7"/>
        <v>4.75</v>
      </c>
      <c r="I135" s="82">
        <v>105</v>
      </c>
      <c r="J135" s="82">
        <v>95</v>
      </c>
      <c r="K135" s="16"/>
      <c r="L135" s="82"/>
      <c r="M135" s="82"/>
      <c r="N135" s="28"/>
      <c r="O135" s="33"/>
      <c r="P135" s="28"/>
      <c r="Q135" s="28"/>
      <c r="R135" s="28"/>
      <c r="S135" s="28"/>
      <c r="T135" s="28"/>
    </row>
    <row r="136" spans="1:20" s="15" customFormat="1" x14ac:dyDescent="0.35">
      <c r="B136" s="41"/>
      <c r="C136" s="79">
        <v>42397</v>
      </c>
      <c r="D136" s="19"/>
      <c r="E136" s="97">
        <v>102</v>
      </c>
      <c r="F136" s="82">
        <f t="shared" si="8"/>
        <v>100.01770270270254</v>
      </c>
      <c r="G136" s="15">
        <f t="shared" si="6"/>
        <v>1</v>
      </c>
      <c r="H136" s="16">
        <f t="shared" si="7"/>
        <v>4.75</v>
      </c>
      <c r="I136" s="82">
        <v>105</v>
      </c>
      <c r="J136" s="82">
        <v>95</v>
      </c>
      <c r="K136" s="21">
        <f>STDEV(E135:E137)/AVERAGE(E135:E137)</f>
        <v>9.9009900990099011E-3</v>
      </c>
      <c r="L136" s="83">
        <f>AVERAGE(E135:E137)</f>
        <v>101</v>
      </c>
      <c r="M136" s="82">
        <f>_xlfn.STDEV.S(E135:E137)</f>
        <v>1</v>
      </c>
      <c r="N136" s="28"/>
      <c r="O136" s="33"/>
      <c r="P136" s="28"/>
      <c r="Q136" s="28"/>
      <c r="R136" s="28"/>
      <c r="S136" s="28"/>
      <c r="T136" s="28"/>
    </row>
    <row r="137" spans="1:20" s="15" customFormat="1" x14ac:dyDescent="0.35">
      <c r="B137" s="41"/>
      <c r="C137" s="79">
        <v>42398</v>
      </c>
      <c r="D137" s="19"/>
      <c r="E137" s="97">
        <v>100</v>
      </c>
      <c r="F137" s="82">
        <f t="shared" si="8"/>
        <v>100.01770270270254</v>
      </c>
      <c r="G137" s="15">
        <f t="shared" si="6"/>
        <v>2</v>
      </c>
      <c r="H137" s="16">
        <f t="shared" si="7"/>
        <v>4.75</v>
      </c>
      <c r="I137" s="82">
        <v>105</v>
      </c>
      <c r="J137" s="82">
        <v>95</v>
      </c>
      <c r="K137" s="16"/>
      <c r="L137" s="82"/>
      <c r="M137" s="82"/>
      <c r="O137" s="33"/>
      <c r="P137" s="28"/>
      <c r="Q137" s="28"/>
      <c r="R137" s="28"/>
      <c r="S137" s="28"/>
      <c r="T137" s="28"/>
    </row>
    <row r="138" spans="1:20" s="15" customFormat="1" x14ac:dyDescent="0.35">
      <c r="B138" s="41"/>
      <c r="C138" s="79">
        <v>42399</v>
      </c>
      <c r="D138" s="19"/>
      <c r="E138" s="97">
        <v>100</v>
      </c>
      <c r="F138" s="82">
        <f t="shared" si="8"/>
        <v>100.01770270270254</v>
      </c>
      <c r="G138" s="15">
        <f t="shared" si="6"/>
        <v>0</v>
      </c>
      <c r="H138" s="16">
        <f t="shared" si="7"/>
        <v>4.75</v>
      </c>
      <c r="I138" s="82">
        <v>105</v>
      </c>
      <c r="J138" s="82">
        <v>95</v>
      </c>
      <c r="K138" s="16"/>
      <c r="L138" s="82"/>
      <c r="M138" s="82"/>
      <c r="N138" s="28"/>
      <c r="O138" s="33"/>
      <c r="P138" s="28"/>
      <c r="Q138" s="28"/>
      <c r="R138" s="28"/>
      <c r="S138" s="28"/>
      <c r="T138" s="28"/>
    </row>
    <row r="139" spans="1:20" s="15" customFormat="1" x14ac:dyDescent="0.35">
      <c r="B139" s="41"/>
      <c r="C139" s="79">
        <v>42400</v>
      </c>
      <c r="D139" s="19"/>
      <c r="E139" s="97">
        <v>103</v>
      </c>
      <c r="F139" s="82">
        <f t="shared" si="8"/>
        <v>100.01770270270254</v>
      </c>
      <c r="G139" s="15">
        <f t="shared" si="6"/>
        <v>3</v>
      </c>
      <c r="H139" s="16">
        <f t="shared" si="7"/>
        <v>4.75</v>
      </c>
      <c r="I139" s="82">
        <v>105</v>
      </c>
      <c r="J139" s="82">
        <v>95</v>
      </c>
      <c r="K139" s="21">
        <f>STDEV(E138:E140)/AVERAGE(E138:E140)</f>
        <v>1.5024838344117509E-2</v>
      </c>
      <c r="L139" s="83">
        <f>AVERAGE(E138:E140)</f>
        <v>101.66666666666667</v>
      </c>
      <c r="M139" s="82">
        <f>_xlfn.STDEV.S(E138:E140)</f>
        <v>1.5275252316519468</v>
      </c>
      <c r="N139" s="28"/>
      <c r="O139" s="33"/>
      <c r="P139" s="28"/>
      <c r="Q139" s="28"/>
      <c r="R139" s="28"/>
      <c r="S139" s="28"/>
      <c r="T139" s="28"/>
    </row>
    <row r="140" spans="1:20" s="15" customFormat="1" x14ac:dyDescent="0.35">
      <c r="B140" s="41"/>
      <c r="C140" s="79">
        <v>42401</v>
      </c>
      <c r="D140" s="19"/>
      <c r="E140" s="97">
        <v>102</v>
      </c>
      <c r="F140" s="82">
        <f t="shared" si="8"/>
        <v>100.01770270270254</v>
      </c>
      <c r="G140" s="15">
        <f t="shared" si="6"/>
        <v>1</v>
      </c>
      <c r="H140" s="16">
        <f t="shared" si="7"/>
        <v>4.75</v>
      </c>
      <c r="I140" s="82">
        <v>105</v>
      </c>
      <c r="J140" s="82">
        <v>95</v>
      </c>
      <c r="K140" s="16"/>
      <c r="L140" s="82"/>
      <c r="M140" s="82"/>
      <c r="N140" s="28"/>
      <c r="O140" s="33"/>
      <c r="P140" s="28"/>
      <c r="Q140" s="28"/>
      <c r="R140" s="28"/>
      <c r="S140" s="28"/>
      <c r="T140" s="28"/>
    </row>
    <row r="141" spans="1:20" s="15" customFormat="1" x14ac:dyDescent="0.35">
      <c r="B141" s="41"/>
      <c r="C141" s="79">
        <v>42402</v>
      </c>
      <c r="D141" s="28" t="s">
        <v>38</v>
      </c>
      <c r="E141" s="97"/>
      <c r="F141" s="82">
        <f t="shared" si="8"/>
        <v>100.01770270270254</v>
      </c>
      <c r="G141" s="15">
        <f t="shared" si="6"/>
        <v>102</v>
      </c>
      <c r="H141" s="16">
        <f t="shared" si="7"/>
        <v>4.75</v>
      </c>
      <c r="I141" s="82">
        <v>105</v>
      </c>
      <c r="J141" s="82">
        <v>95</v>
      </c>
      <c r="K141" s="16"/>
      <c r="L141" s="82"/>
      <c r="M141" s="82"/>
      <c r="N141" s="28"/>
      <c r="O141" s="33"/>
      <c r="P141" s="28"/>
      <c r="Q141" s="28"/>
      <c r="R141" s="28"/>
      <c r="S141" s="28"/>
      <c r="T141" s="28"/>
    </row>
    <row r="142" spans="1:20" s="15" customFormat="1" x14ac:dyDescent="0.35">
      <c r="B142" s="41"/>
      <c r="C142" s="79">
        <v>42403</v>
      </c>
      <c r="D142" s="19"/>
      <c r="E142" s="97">
        <v>101</v>
      </c>
      <c r="F142" s="82">
        <f t="shared" si="8"/>
        <v>100.01770270270254</v>
      </c>
      <c r="G142" s="15">
        <f t="shared" si="6"/>
        <v>101</v>
      </c>
      <c r="H142" s="16">
        <f t="shared" si="7"/>
        <v>4.75</v>
      </c>
      <c r="I142" s="82">
        <v>105</v>
      </c>
      <c r="J142" s="82">
        <v>95</v>
      </c>
      <c r="K142" s="21">
        <f>STDEV(E142:E143)/AVERAGE(E141:E143)</f>
        <v>1.386483884679505E-2</v>
      </c>
      <c r="L142" s="83">
        <f>AVERAGE(E142:E143)</f>
        <v>102</v>
      </c>
      <c r="M142" s="82">
        <f>_xlfn.STDEV.S(E142:E143)</f>
        <v>1.4142135623730951</v>
      </c>
      <c r="N142" s="28"/>
      <c r="O142" s="33"/>
      <c r="P142" s="28"/>
      <c r="Q142" s="28"/>
      <c r="R142" s="28"/>
      <c r="S142" s="28"/>
      <c r="T142" s="28"/>
    </row>
    <row r="143" spans="1:20" s="15" customFormat="1" x14ac:dyDescent="0.35">
      <c r="B143" s="41"/>
      <c r="C143" s="79">
        <v>42404</v>
      </c>
      <c r="D143" s="19"/>
      <c r="E143" s="97">
        <v>103</v>
      </c>
      <c r="F143" s="82">
        <f t="shared" si="8"/>
        <v>100.01770270270254</v>
      </c>
      <c r="G143" s="15">
        <f t="shared" si="6"/>
        <v>2</v>
      </c>
      <c r="H143" s="16">
        <f t="shared" si="7"/>
        <v>4.75</v>
      </c>
      <c r="I143" s="82">
        <v>105</v>
      </c>
      <c r="J143" s="82">
        <v>95</v>
      </c>
      <c r="K143" s="16"/>
      <c r="L143" s="82"/>
      <c r="M143" s="82"/>
      <c r="N143" s="28"/>
      <c r="O143" s="33"/>
      <c r="P143" s="28"/>
      <c r="Q143" s="28"/>
      <c r="R143" s="28"/>
      <c r="S143" s="28"/>
      <c r="T143" s="28"/>
    </row>
    <row r="144" spans="1:20" s="15" customFormat="1" x14ac:dyDescent="0.35">
      <c r="B144" s="41"/>
      <c r="C144" s="79">
        <v>42405</v>
      </c>
      <c r="D144" s="19"/>
      <c r="E144" s="97">
        <v>100</v>
      </c>
      <c r="F144" s="82">
        <f t="shared" si="8"/>
        <v>100.01770270270254</v>
      </c>
      <c r="G144" s="15">
        <f t="shared" si="6"/>
        <v>3</v>
      </c>
      <c r="H144" s="16">
        <f t="shared" si="7"/>
        <v>4.75</v>
      </c>
      <c r="I144" s="82">
        <v>105</v>
      </c>
      <c r="J144" s="82">
        <v>95</v>
      </c>
      <c r="K144" s="16"/>
      <c r="L144" s="82"/>
      <c r="M144" s="82"/>
      <c r="N144" s="28"/>
      <c r="O144" s="33"/>
      <c r="P144" s="28"/>
      <c r="Q144" s="28"/>
      <c r="R144" s="28"/>
      <c r="S144" s="28"/>
      <c r="T144" s="28"/>
    </row>
    <row r="145" spans="1:20" s="15" customFormat="1" x14ac:dyDescent="0.35">
      <c r="B145" s="41"/>
      <c r="C145" s="79">
        <v>42406</v>
      </c>
      <c r="D145" s="19"/>
      <c r="E145" s="97">
        <v>101</v>
      </c>
      <c r="F145" s="82">
        <f t="shared" si="8"/>
        <v>100.01770270270254</v>
      </c>
      <c r="G145" s="15">
        <f t="shared" si="6"/>
        <v>1</v>
      </c>
      <c r="H145" s="16">
        <f t="shared" si="7"/>
        <v>4.75</v>
      </c>
      <c r="I145" s="82">
        <v>105</v>
      </c>
      <c r="J145" s="82">
        <v>95</v>
      </c>
      <c r="K145" s="21">
        <f>STDEV(E144:E146)/AVERAGE(E144:E146)</f>
        <v>5.735267574731381E-3</v>
      </c>
      <c r="L145" s="83">
        <f>AVERAGE(E144:E146)</f>
        <v>100.66666666666667</v>
      </c>
      <c r="M145" s="82">
        <f>_xlfn.STDEV.S(E144:E146)</f>
        <v>0.57735026918962573</v>
      </c>
      <c r="N145" s="28"/>
      <c r="O145" s="33"/>
      <c r="P145" s="28"/>
      <c r="Q145" s="28"/>
      <c r="R145" s="28"/>
      <c r="S145" s="28"/>
      <c r="T145" s="28"/>
    </row>
    <row r="146" spans="1:20" s="15" customFormat="1" x14ac:dyDescent="0.35">
      <c r="B146" s="41"/>
      <c r="C146" s="79">
        <v>42407</v>
      </c>
      <c r="D146" s="19"/>
      <c r="E146" s="97">
        <v>101</v>
      </c>
      <c r="F146" s="82">
        <f t="shared" si="8"/>
        <v>100.01770270270254</v>
      </c>
      <c r="G146" s="15">
        <f t="shared" si="6"/>
        <v>0</v>
      </c>
      <c r="H146" s="16">
        <f t="shared" si="7"/>
        <v>4.75</v>
      </c>
      <c r="I146" s="82">
        <v>105</v>
      </c>
      <c r="J146" s="82">
        <v>95</v>
      </c>
      <c r="K146" s="16"/>
      <c r="L146" s="82"/>
      <c r="M146" s="82"/>
      <c r="N146" s="28"/>
      <c r="O146" s="33"/>
      <c r="P146" s="28"/>
      <c r="Q146" s="28"/>
      <c r="R146" s="28"/>
      <c r="S146" s="28"/>
      <c r="T146" s="28"/>
    </row>
    <row r="147" spans="1:20" s="15" customFormat="1" x14ac:dyDescent="0.35">
      <c r="B147" s="41"/>
      <c r="C147" s="79">
        <v>42408</v>
      </c>
      <c r="D147" s="19"/>
      <c r="E147" s="97">
        <v>104</v>
      </c>
      <c r="F147" s="82">
        <f t="shared" si="8"/>
        <v>100.01770270270254</v>
      </c>
      <c r="G147" s="15">
        <f t="shared" si="6"/>
        <v>3</v>
      </c>
      <c r="H147" s="16">
        <f t="shared" si="7"/>
        <v>4.75</v>
      </c>
      <c r="I147" s="82">
        <v>105</v>
      </c>
      <c r="J147" s="82">
        <v>95</v>
      </c>
      <c r="K147" s="16"/>
      <c r="L147" s="82"/>
      <c r="M147" s="82"/>
      <c r="O147" s="33"/>
      <c r="P147" s="28"/>
      <c r="Q147" s="28"/>
      <c r="R147" s="28"/>
      <c r="S147" s="28"/>
      <c r="T147" s="28"/>
    </row>
    <row r="148" spans="1:20" s="15" customFormat="1" x14ac:dyDescent="0.35">
      <c r="B148" s="41"/>
      <c r="C148" s="79">
        <v>42409</v>
      </c>
      <c r="D148" s="19"/>
      <c r="E148" s="97">
        <v>101</v>
      </c>
      <c r="F148" s="82">
        <f t="shared" si="8"/>
        <v>100.01770270270254</v>
      </c>
      <c r="G148" s="15">
        <f t="shared" si="6"/>
        <v>3</v>
      </c>
      <c r="H148" s="16">
        <f t="shared" si="7"/>
        <v>4.75</v>
      </c>
      <c r="I148" s="82">
        <v>105</v>
      </c>
      <c r="J148" s="82">
        <v>95</v>
      </c>
      <c r="K148" s="21">
        <f>STDEV(E147:E149)/AVERAGE(E147:E149)</f>
        <v>2.0475403273437373E-2</v>
      </c>
      <c r="L148" s="83">
        <f>AVERAGE(E147:E149)</f>
        <v>101.66666666666667</v>
      </c>
      <c r="M148" s="82">
        <f>_xlfn.STDEV.S(E147:E149)</f>
        <v>2.0816659994661331</v>
      </c>
      <c r="O148" s="33"/>
      <c r="P148" s="28"/>
      <c r="Q148" s="28"/>
      <c r="R148" s="28"/>
      <c r="S148" s="28"/>
      <c r="T148" s="28"/>
    </row>
    <row r="149" spans="1:20" s="15" customFormat="1" x14ac:dyDescent="0.35">
      <c r="B149" s="41"/>
      <c r="C149" s="79">
        <v>42410</v>
      </c>
      <c r="D149" s="19"/>
      <c r="E149" s="97">
        <v>100</v>
      </c>
      <c r="F149" s="82">
        <f t="shared" si="8"/>
        <v>100.01770270270254</v>
      </c>
      <c r="G149" s="15">
        <f t="shared" si="6"/>
        <v>1</v>
      </c>
      <c r="H149" s="16">
        <f t="shared" si="7"/>
        <v>4.75</v>
      </c>
      <c r="I149" s="82">
        <v>105</v>
      </c>
      <c r="J149" s="82">
        <v>95</v>
      </c>
      <c r="K149" s="16"/>
      <c r="L149" s="82"/>
      <c r="M149" s="82"/>
      <c r="O149" s="33"/>
    </row>
    <row r="150" spans="1:20" s="15" customFormat="1" x14ac:dyDescent="0.35">
      <c r="B150" s="41"/>
      <c r="C150" s="79">
        <v>42411</v>
      </c>
      <c r="D150" s="19"/>
      <c r="E150" s="97">
        <v>101</v>
      </c>
      <c r="F150" s="82">
        <f t="shared" si="8"/>
        <v>100.01770270270254</v>
      </c>
      <c r="G150" s="15">
        <f t="shared" si="6"/>
        <v>1</v>
      </c>
      <c r="H150" s="16">
        <f t="shared" si="7"/>
        <v>4.75</v>
      </c>
      <c r="I150" s="82">
        <v>105</v>
      </c>
      <c r="J150" s="82">
        <v>95</v>
      </c>
      <c r="K150" s="16"/>
      <c r="L150" s="82"/>
      <c r="M150" s="82"/>
      <c r="O150" s="17"/>
    </row>
    <row r="151" spans="1:20" s="15" customFormat="1" x14ac:dyDescent="0.35">
      <c r="B151" s="41"/>
      <c r="C151" s="79">
        <v>42412</v>
      </c>
      <c r="D151" s="19"/>
      <c r="E151" s="97">
        <v>100</v>
      </c>
      <c r="F151" s="82">
        <f t="shared" si="8"/>
        <v>100.01770270270254</v>
      </c>
      <c r="G151" s="15">
        <f t="shared" si="6"/>
        <v>1</v>
      </c>
      <c r="H151" s="16">
        <f t="shared" si="7"/>
        <v>4.75</v>
      </c>
      <c r="I151" s="82">
        <v>105</v>
      </c>
      <c r="J151" s="82">
        <v>95</v>
      </c>
      <c r="K151" s="21">
        <f>STDEV(E150:E152)/AVERAGE(E150:E152)</f>
        <v>1.5326340116909164E-2</v>
      </c>
      <c r="L151" s="83">
        <f>AVERAGE(E150:E152)</f>
        <v>99.666666666666671</v>
      </c>
      <c r="M151" s="82">
        <f>_xlfn.STDEV.S(E150:E152)</f>
        <v>1.5275252316519468</v>
      </c>
      <c r="O151" s="17"/>
      <c r="P151" s="42"/>
      <c r="Q151" s="42"/>
      <c r="R151" s="42"/>
    </row>
    <row r="152" spans="1:20" s="15" customFormat="1" x14ac:dyDescent="0.35">
      <c r="B152" s="41"/>
      <c r="C152" s="79">
        <v>42413</v>
      </c>
      <c r="D152" s="19"/>
      <c r="E152" s="97">
        <v>98</v>
      </c>
      <c r="F152" s="82">
        <f t="shared" si="8"/>
        <v>100.01770270270254</v>
      </c>
      <c r="G152" s="15">
        <f t="shared" si="6"/>
        <v>2</v>
      </c>
      <c r="H152" s="16">
        <f t="shared" si="7"/>
        <v>4.75</v>
      </c>
      <c r="I152" s="82">
        <v>105</v>
      </c>
      <c r="J152" s="82">
        <v>95</v>
      </c>
      <c r="K152" s="16"/>
      <c r="L152" s="82"/>
      <c r="M152" s="82"/>
      <c r="O152" s="17"/>
    </row>
    <row r="153" spans="1:20" s="15" customFormat="1" x14ac:dyDescent="0.35">
      <c r="B153" s="41"/>
      <c r="C153" s="79">
        <v>42414</v>
      </c>
      <c r="D153" s="19"/>
      <c r="E153" s="97">
        <v>99</v>
      </c>
      <c r="F153" s="82">
        <f t="shared" si="8"/>
        <v>100.01770270270254</v>
      </c>
      <c r="G153" s="15">
        <f t="shared" si="6"/>
        <v>1</v>
      </c>
      <c r="H153" s="16">
        <f t="shared" si="7"/>
        <v>4.75</v>
      </c>
      <c r="I153" s="82">
        <v>105</v>
      </c>
      <c r="J153" s="82">
        <v>95</v>
      </c>
      <c r="K153" s="16"/>
      <c r="L153" s="82"/>
      <c r="M153" s="82"/>
      <c r="O153" s="17"/>
    </row>
    <row r="154" spans="1:20" s="15" customFormat="1" x14ac:dyDescent="0.35">
      <c r="B154" s="41"/>
      <c r="C154" s="79">
        <v>42415</v>
      </c>
      <c r="D154" s="19"/>
      <c r="E154" s="97">
        <v>100</v>
      </c>
      <c r="F154" s="82">
        <f t="shared" si="8"/>
        <v>100.01770270270254</v>
      </c>
      <c r="G154" s="15">
        <f t="shared" si="6"/>
        <v>1</v>
      </c>
      <c r="H154" s="16">
        <f t="shared" si="7"/>
        <v>4.75</v>
      </c>
      <c r="I154" s="82">
        <v>105</v>
      </c>
      <c r="J154" s="82">
        <v>95</v>
      </c>
      <c r="K154" s="21">
        <f>STDEV(E153:E155)/AVERAGE(E153:E155)</f>
        <v>5.7928120654477493E-3</v>
      </c>
      <c r="L154" s="83">
        <f>AVERAGE(E153:E155)</f>
        <v>99.666666666666671</v>
      </c>
      <c r="M154" s="82">
        <f>_xlfn.STDEV.S(E153:E155)</f>
        <v>0.57735026918962573</v>
      </c>
    </row>
    <row r="155" spans="1:20" s="15" customFormat="1" x14ac:dyDescent="0.35">
      <c r="B155" s="41"/>
      <c r="C155" s="79">
        <v>42416</v>
      </c>
      <c r="D155" s="19"/>
      <c r="E155" s="97">
        <v>100</v>
      </c>
      <c r="F155" s="82">
        <f t="shared" si="8"/>
        <v>100.01770270270254</v>
      </c>
      <c r="G155" s="15">
        <f t="shared" si="6"/>
        <v>0</v>
      </c>
      <c r="H155" s="16">
        <f t="shared" si="7"/>
        <v>4.75</v>
      </c>
      <c r="I155" s="82">
        <v>105</v>
      </c>
      <c r="J155" s="82">
        <v>95</v>
      </c>
      <c r="K155" s="16"/>
      <c r="L155" s="82"/>
      <c r="M155" s="82"/>
    </row>
    <row r="156" spans="1:20" s="15" customFormat="1" x14ac:dyDescent="0.35">
      <c r="A156" s="15" t="s">
        <v>11</v>
      </c>
      <c r="B156" s="32">
        <v>42465</v>
      </c>
      <c r="C156" s="79">
        <v>42417</v>
      </c>
      <c r="D156" s="19"/>
      <c r="E156" s="97">
        <v>98</v>
      </c>
      <c r="F156" s="82">
        <f t="shared" si="8"/>
        <v>100.01770270270254</v>
      </c>
      <c r="G156" s="15">
        <f t="shared" si="6"/>
        <v>2</v>
      </c>
      <c r="H156" s="16">
        <f t="shared" si="7"/>
        <v>4.75</v>
      </c>
      <c r="I156" s="82">
        <v>105</v>
      </c>
      <c r="J156" s="82">
        <v>95</v>
      </c>
      <c r="K156" s="16"/>
      <c r="L156" s="82"/>
      <c r="M156" s="82"/>
    </row>
    <row r="157" spans="1:20" s="15" customFormat="1" x14ac:dyDescent="0.35">
      <c r="B157" s="32"/>
      <c r="C157" s="79">
        <v>42418</v>
      </c>
      <c r="D157" s="19"/>
      <c r="E157" s="97">
        <v>101</v>
      </c>
      <c r="F157" s="82">
        <f t="shared" si="8"/>
        <v>100.01770270270254</v>
      </c>
      <c r="G157" s="15">
        <f t="shared" si="6"/>
        <v>3</v>
      </c>
      <c r="H157" s="16">
        <f t="shared" si="7"/>
        <v>4.75</v>
      </c>
      <c r="I157" s="82">
        <v>105</v>
      </c>
      <c r="J157" s="82">
        <v>95</v>
      </c>
      <c r="K157" s="21">
        <f>STDEV(E156:E158)/AVERAGE(E156:E158)</f>
        <v>1.7320508075688773E-2</v>
      </c>
      <c r="L157" s="83">
        <f>AVERAGE(E156:E158)</f>
        <v>100</v>
      </c>
      <c r="M157" s="82">
        <f>_xlfn.STDEV.S(E156:E158)</f>
        <v>1.7320508075688772</v>
      </c>
    </row>
    <row r="158" spans="1:20" s="15" customFormat="1" x14ac:dyDescent="0.35">
      <c r="B158" s="32"/>
      <c r="C158" s="79">
        <v>42419</v>
      </c>
      <c r="D158" s="19"/>
      <c r="E158" s="97">
        <v>101</v>
      </c>
      <c r="F158" s="82">
        <f t="shared" si="8"/>
        <v>100.01770270270254</v>
      </c>
      <c r="G158" s="15">
        <f t="shared" si="6"/>
        <v>0</v>
      </c>
      <c r="H158" s="16">
        <f t="shared" si="7"/>
        <v>4.75</v>
      </c>
      <c r="I158" s="82">
        <v>105</v>
      </c>
      <c r="J158" s="82">
        <v>95</v>
      </c>
      <c r="K158" s="16"/>
      <c r="L158" s="82"/>
      <c r="M158" s="82"/>
    </row>
    <row r="159" spans="1:20" s="15" customFormat="1" x14ac:dyDescent="0.35">
      <c r="B159" s="32"/>
      <c r="C159" s="79">
        <v>42420</v>
      </c>
      <c r="D159" s="19"/>
      <c r="E159" s="97">
        <v>103</v>
      </c>
      <c r="F159" s="82">
        <f t="shared" si="8"/>
        <v>100.01770270270254</v>
      </c>
      <c r="G159" s="15">
        <f t="shared" si="6"/>
        <v>2</v>
      </c>
      <c r="H159" s="16">
        <f t="shared" si="7"/>
        <v>4.75</v>
      </c>
      <c r="I159" s="82">
        <v>105</v>
      </c>
      <c r="J159" s="82">
        <v>95</v>
      </c>
      <c r="K159" s="16"/>
      <c r="L159" s="82"/>
      <c r="M159" s="82"/>
    </row>
    <row r="160" spans="1:20" x14ac:dyDescent="0.35">
      <c r="B160" s="32"/>
      <c r="C160" s="79">
        <v>42421</v>
      </c>
      <c r="D160" s="19"/>
      <c r="E160" s="97">
        <v>100</v>
      </c>
      <c r="F160" s="82">
        <f t="shared" si="8"/>
        <v>100.01770270270254</v>
      </c>
      <c r="G160" s="15">
        <f t="shared" si="6"/>
        <v>3</v>
      </c>
      <c r="H160" s="16">
        <f t="shared" si="7"/>
        <v>4.75</v>
      </c>
      <c r="I160" s="82">
        <v>105</v>
      </c>
      <c r="J160" s="82">
        <v>95</v>
      </c>
      <c r="K160" s="21">
        <f>STDEV(E159:E161)/AVERAGE(E159:E161)</f>
        <v>1.7149017896721557E-2</v>
      </c>
      <c r="L160" s="83">
        <f>AVERAGE(E159:E161)</f>
        <v>101</v>
      </c>
      <c r="M160" s="82">
        <f>_xlfn.STDEV.S(E159:E161)</f>
        <v>1.7320508075688772</v>
      </c>
    </row>
    <row r="161" spans="1:13" s="15" customFormat="1" x14ac:dyDescent="0.35">
      <c r="B161" s="32"/>
      <c r="C161" s="79">
        <v>42422</v>
      </c>
      <c r="D161" s="19"/>
      <c r="E161" s="97">
        <v>100</v>
      </c>
      <c r="F161" s="82">
        <f t="shared" si="8"/>
        <v>100.01770270270254</v>
      </c>
      <c r="G161" s="15">
        <f t="shared" si="6"/>
        <v>0</v>
      </c>
      <c r="H161" s="16">
        <f t="shared" si="7"/>
        <v>4.75</v>
      </c>
      <c r="I161" s="82">
        <v>105</v>
      </c>
      <c r="J161" s="82">
        <v>95</v>
      </c>
      <c r="K161" s="16"/>
      <c r="L161" s="82"/>
      <c r="M161" s="82"/>
    </row>
    <row r="162" spans="1:13" s="15" customFormat="1" x14ac:dyDescent="0.35">
      <c r="A162" s="15" t="s">
        <v>11</v>
      </c>
      <c r="B162" s="32">
        <v>42524</v>
      </c>
      <c r="C162" s="79">
        <v>42423</v>
      </c>
      <c r="D162" s="15" t="s">
        <v>42</v>
      </c>
      <c r="E162" s="97">
        <v>105</v>
      </c>
      <c r="F162" s="82">
        <f t="shared" si="8"/>
        <v>100.01770270270254</v>
      </c>
      <c r="G162" s="15">
        <f t="shared" ref="G162:G170" si="9">ABS(E161-E162)</f>
        <v>5</v>
      </c>
      <c r="H162" s="16">
        <f t="shared" si="7"/>
        <v>4.75</v>
      </c>
      <c r="I162" s="82">
        <v>105</v>
      </c>
      <c r="J162" s="82">
        <v>95</v>
      </c>
      <c r="K162" s="16"/>
      <c r="L162" s="82"/>
      <c r="M162" s="82"/>
    </row>
    <row r="163" spans="1:13" s="15" customFormat="1" x14ac:dyDescent="0.35">
      <c r="B163" s="32"/>
      <c r="C163" s="79">
        <v>42424</v>
      </c>
      <c r="D163" s="19"/>
      <c r="E163" s="97">
        <v>105</v>
      </c>
      <c r="F163" s="82">
        <f t="shared" si="8"/>
        <v>100.01770270270254</v>
      </c>
      <c r="G163" s="15">
        <f t="shared" si="9"/>
        <v>0</v>
      </c>
      <c r="H163" s="16">
        <f t="shared" si="7"/>
        <v>4.75</v>
      </c>
      <c r="I163" s="82">
        <v>105</v>
      </c>
      <c r="J163" s="82">
        <v>95</v>
      </c>
      <c r="K163" s="21">
        <f>STDEV(E162:E164)/AVERAGE(E162:E164)</f>
        <v>0</v>
      </c>
      <c r="L163" s="83">
        <f>AVERAGE(E162:E164)</f>
        <v>105</v>
      </c>
      <c r="M163" s="82">
        <f>_xlfn.STDEV.S(E162:E164)</f>
        <v>0</v>
      </c>
    </row>
    <row r="164" spans="1:13" s="15" customFormat="1" x14ac:dyDescent="0.35">
      <c r="B164" s="32"/>
      <c r="C164" s="79">
        <v>42425</v>
      </c>
      <c r="D164" s="19"/>
      <c r="E164" s="97">
        <v>105</v>
      </c>
      <c r="F164" s="82">
        <f t="shared" si="8"/>
        <v>100.01770270270254</v>
      </c>
      <c r="G164" s="15">
        <f t="shared" si="9"/>
        <v>0</v>
      </c>
      <c r="H164" s="16">
        <f t="shared" si="7"/>
        <v>4.75</v>
      </c>
      <c r="I164" s="82">
        <v>105</v>
      </c>
      <c r="J164" s="82">
        <v>95</v>
      </c>
      <c r="K164" s="16"/>
      <c r="L164" s="82"/>
      <c r="M164" s="82"/>
    </row>
    <row r="165" spans="1:13" s="15" customFormat="1" x14ac:dyDescent="0.35">
      <c r="B165" s="32"/>
      <c r="C165" s="79">
        <v>42426</v>
      </c>
      <c r="D165" s="19"/>
      <c r="E165" s="97">
        <v>105</v>
      </c>
      <c r="F165" s="82">
        <f t="shared" si="8"/>
        <v>100.01770270270254</v>
      </c>
      <c r="G165" s="15">
        <f t="shared" si="9"/>
        <v>0</v>
      </c>
      <c r="H165" s="16">
        <f t="shared" si="7"/>
        <v>4.75</v>
      </c>
      <c r="I165" s="82">
        <v>105</v>
      </c>
      <c r="J165" s="82">
        <v>95</v>
      </c>
      <c r="K165" s="16"/>
      <c r="L165" s="82"/>
      <c r="M165" s="82"/>
    </row>
    <row r="166" spans="1:13" s="15" customFormat="1" x14ac:dyDescent="0.35">
      <c r="B166" s="32"/>
      <c r="C166" s="79">
        <v>42427</v>
      </c>
      <c r="D166" s="19"/>
      <c r="E166" s="97">
        <v>104</v>
      </c>
      <c r="F166" s="82">
        <f t="shared" si="8"/>
        <v>100.01770270270254</v>
      </c>
      <c r="G166" s="15">
        <f t="shared" si="9"/>
        <v>1</v>
      </c>
      <c r="H166" s="16">
        <f t="shared" si="7"/>
        <v>4.75</v>
      </c>
      <c r="I166" s="82">
        <v>105</v>
      </c>
      <c r="J166" s="82">
        <v>95</v>
      </c>
      <c r="K166" s="21">
        <f>STDEV(E165:E167)/AVERAGE(E165:E167)</f>
        <v>9.6153846153846159E-3</v>
      </c>
      <c r="L166" s="83">
        <f>AVERAGE(E165:E167)</f>
        <v>104</v>
      </c>
      <c r="M166" s="82">
        <f>_xlfn.STDEV.S(E165:E167)</f>
        <v>1</v>
      </c>
    </row>
    <row r="167" spans="1:13" s="15" customFormat="1" x14ac:dyDescent="0.35">
      <c r="B167" s="32"/>
      <c r="C167" s="79">
        <v>42428</v>
      </c>
      <c r="D167" s="19"/>
      <c r="E167" s="97">
        <v>103</v>
      </c>
      <c r="F167" s="82">
        <f t="shared" si="8"/>
        <v>100.01770270270254</v>
      </c>
      <c r="G167" s="15">
        <f t="shared" si="9"/>
        <v>1</v>
      </c>
      <c r="H167" s="16">
        <f t="shared" si="7"/>
        <v>4.75</v>
      </c>
      <c r="I167" s="82">
        <v>105</v>
      </c>
      <c r="J167" s="82">
        <v>95</v>
      </c>
      <c r="K167" s="16"/>
      <c r="L167" s="82"/>
      <c r="M167" s="82"/>
    </row>
    <row r="168" spans="1:13" s="15" customFormat="1" x14ac:dyDescent="0.35">
      <c r="B168" s="32"/>
      <c r="C168" s="79">
        <v>42429</v>
      </c>
      <c r="D168" s="19"/>
      <c r="E168" s="97">
        <v>104</v>
      </c>
      <c r="F168" s="82">
        <f t="shared" si="8"/>
        <v>100.01770270270254</v>
      </c>
      <c r="G168" s="15">
        <f t="shared" si="9"/>
        <v>1</v>
      </c>
      <c r="H168" s="16">
        <f t="shared" si="7"/>
        <v>4.75</v>
      </c>
      <c r="I168" s="82">
        <v>105</v>
      </c>
      <c r="J168" s="82">
        <v>95</v>
      </c>
      <c r="K168" s="16"/>
      <c r="L168" s="82"/>
      <c r="M168" s="82"/>
    </row>
    <row r="169" spans="1:13" s="15" customFormat="1" x14ac:dyDescent="0.35">
      <c r="B169" s="32"/>
      <c r="C169" s="79">
        <v>42430</v>
      </c>
      <c r="D169" s="19"/>
      <c r="E169" s="97">
        <v>101</v>
      </c>
      <c r="F169" s="82">
        <f t="shared" si="8"/>
        <v>100.01770270270254</v>
      </c>
      <c r="G169" s="15">
        <f t="shared" si="9"/>
        <v>3</v>
      </c>
      <c r="H169" s="16">
        <f t="shared" si="7"/>
        <v>4.75</v>
      </c>
      <c r="I169" s="82">
        <v>105</v>
      </c>
      <c r="J169" s="82">
        <v>95</v>
      </c>
      <c r="K169" s="21">
        <f>STDEV(E168:E170)/AVERAGE(E168:E170)</f>
        <v>2.0145154833543222E-2</v>
      </c>
      <c r="L169" s="83">
        <f>AVERAGE(E168:E170)</f>
        <v>103.33333333333333</v>
      </c>
      <c r="M169" s="82">
        <f>_xlfn.STDEV.S(E168:E170)</f>
        <v>2.0816659994661331</v>
      </c>
    </row>
    <row r="170" spans="1:13" s="15" customFormat="1" x14ac:dyDescent="0.35">
      <c r="B170" s="32"/>
      <c r="C170" s="79">
        <v>42431</v>
      </c>
      <c r="D170" s="19"/>
      <c r="E170" s="97">
        <v>105</v>
      </c>
      <c r="F170" s="82">
        <f t="shared" si="8"/>
        <v>100.01770270270254</v>
      </c>
      <c r="G170" s="15">
        <f t="shared" si="9"/>
        <v>4</v>
      </c>
      <c r="H170" s="16">
        <f t="shared" si="7"/>
        <v>4.75</v>
      </c>
      <c r="I170" s="82">
        <v>105</v>
      </c>
      <c r="J170" s="82">
        <v>95</v>
      </c>
      <c r="K170" s="16"/>
      <c r="L170" s="82"/>
      <c r="M170" s="82"/>
    </row>
    <row r="171" spans="1:13" s="15" customFormat="1" x14ac:dyDescent="0.35">
      <c r="A171" s="15" t="s">
        <v>11</v>
      </c>
      <c r="B171" s="32">
        <v>42556</v>
      </c>
      <c r="C171" s="79">
        <v>42432</v>
      </c>
      <c r="D171" s="19"/>
      <c r="E171" s="97">
        <v>96</v>
      </c>
      <c r="F171" s="82">
        <f t="shared" si="8"/>
        <v>100.01770270270254</v>
      </c>
      <c r="G171" s="15">
        <f t="shared" ref="G171:G184" si="10">ABS(E170-E171)</f>
        <v>9</v>
      </c>
      <c r="H171" s="16">
        <f t="shared" si="7"/>
        <v>4.75</v>
      </c>
      <c r="I171" s="82">
        <v>105</v>
      </c>
      <c r="J171" s="82">
        <v>95</v>
      </c>
      <c r="K171" s="16"/>
      <c r="L171" s="82"/>
      <c r="M171" s="82"/>
    </row>
    <row r="172" spans="1:13" s="15" customFormat="1" x14ac:dyDescent="0.35">
      <c r="B172" s="32"/>
      <c r="C172" s="79">
        <v>42433</v>
      </c>
      <c r="D172" s="19"/>
      <c r="E172" s="97">
        <v>99</v>
      </c>
      <c r="F172" s="82">
        <f t="shared" si="8"/>
        <v>100.01770270270254</v>
      </c>
      <c r="G172" s="15">
        <f t="shared" si="10"/>
        <v>3</v>
      </c>
      <c r="H172" s="16">
        <f t="shared" ref="H172:H243" si="11">H171</f>
        <v>4.75</v>
      </c>
      <c r="I172" s="82">
        <v>105</v>
      </c>
      <c r="J172" s="82">
        <v>95</v>
      </c>
      <c r="K172" s="21">
        <f>STDEV(E171:E173)/AVERAGE(E171:E173)</f>
        <v>1.7856193892462652E-2</v>
      </c>
      <c r="L172" s="83">
        <f>AVERAGE(E171:E173)</f>
        <v>97</v>
      </c>
      <c r="M172" s="82">
        <f>_xlfn.STDEV.S(E171:E173)</f>
        <v>1.7320508075688772</v>
      </c>
    </row>
    <row r="173" spans="1:13" s="15" customFormat="1" x14ac:dyDescent="0.35">
      <c r="B173" s="32"/>
      <c r="C173" s="79">
        <v>42434</v>
      </c>
      <c r="D173" s="19"/>
      <c r="E173" s="97">
        <v>96</v>
      </c>
      <c r="F173" s="82">
        <f t="shared" si="8"/>
        <v>100.01770270270254</v>
      </c>
      <c r="G173" s="15">
        <f t="shared" si="10"/>
        <v>3</v>
      </c>
      <c r="H173" s="16">
        <f t="shared" si="11"/>
        <v>4.75</v>
      </c>
      <c r="I173" s="82">
        <v>105</v>
      </c>
      <c r="J173" s="82">
        <v>95</v>
      </c>
      <c r="K173" s="16"/>
      <c r="L173" s="82"/>
      <c r="M173" s="82"/>
    </row>
    <row r="174" spans="1:13" s="15" customFormat="1" x14ac:dyDescent="0.35">
      <c r="B174" s="32"/>
      <c r="C174" s="79">
        <v>42435</v>
      </c>
      <c r="D174" s="19"/>
      <c r="E174" s="97">
        <v>96</v>
      </c>
      <c r="F174" s="82">
        <f t="shared" si="8"/>
        <v>100.01770270270254</v>
      </c>
      <c r="G174" s="15">
        <f t="shared" si="10"/>
        <v>0</v>
      </c>
      <c r="H174" s="16">
        <f t="shared" si="11"/>
        <v>4.75</v>
      </c>
      <c r="I174" s="82">
        <v>105</v>
      </c>
      <c r="J174" s="82">
        <v>95</v>
      </c>
      <c r="K174" s="16"/>
      <c r="L174" s="82"/>
      <c r="M174" s="82"/>
    </row>
    <row r="175" spans="1:13" s="15" customFormat="1" x14ac:dyDescent="0.35">
      <c r="B175" s="32"/>
      <c r="C175" s="79">
        <v>42436</v>
      </c>
      <c r="D175" s="19"/>
      <c r="E175" s="97">
        <v>97</v>
      </c>
      <c r="F175" s="82">
        <f t="shared" si="8"/>
        <v>100.01770270270254</v>
      </c>
      <c r="G175" s="15">
        <f t="shared" si="10"/>
        <v>1</v>
      </c>
      <c r="H175" s="16">
        <f t="shared" si="11"/>
        <v>4.75</v>
      </c>
      <c r="I175" s="82">
        <v>105</v>
      </c>
      <c r="J175" s="82">
        <v>95</v>
      </c>
      <c r="K175" s="21">
        <f>STDEV(E174:E176)/AVERAGE(E174:E176)</f>
        <v>5.9932553895116862E-3</v>
      </c>
      <c r="L175" s="83">
        <f>AVERAGE(E174:E176)</f>
        <v>96.333333333333329</v>
      </c>
      <c r="M175" s="82">
        <f>_xlfn.STDEV.S(E174:E176)</f>
        <v>0.57735026918962573</v>
      </c>
    </row>
    <row r="176" spans="1:13" s="15" customFormat="1" x14ac:dyDescent="0.35">
      <c r="B176" s="32"/>
      <c r="C176" s="79">
        <v>42437</v>
      </c>
      <c r="D176" s="19"/>
      <c r="E176" s="97">
        <v>96</v>
      </c>
      <c r="F176" s="82">
        <f t="shared" si="8"/>
        <v>100.01770270270254</v>
      </c>
      <c r="G176" s="15">
        <f t="shared" si="10"/>
        <v>1</v>
      </c>
      <c r="H176" s="16">
        <f t="shared" si="11"/>
        <v>4.75</v>
      </c>
      <c r="I176" s="82">
        <v>105</v>
      </c>
      <c r="J176" s="82">
        <v>95</v>
      </c>
      <c r="K176" s="16"/>
      <c r="L176" s="82"/>
      <c r="M176" s="82"/>
    </row>
    <row r="177" spans="1:14" s="15" customFormat="1" x14ac:dyDescent="0.35">
      <c r="A177" s="28" t="s">
        <v>12</v>
      </c>
      <c r="B177" s="36">
        <v>42565</v>
      </c>
      <c r="C177" s="79">
        <v>42438</v>
      </c>
      <c r="D177" s="19"/>
      <c r="E177" s="97">
        <v>102</v>
      </c>
      <c r="F177" s="82">
        <f t="shared" si="8"/>
        <v>100.01770270270254</v>
      </c>
      <c r="G177" s="28">
        <f t="shared" si="10"/>
        <v>6</v>
      </c>
      <c r="H177" s="37">
        <f t="shared" si="11"/>
        <v>4.75</v>
      </c>
      <c r="I177" s="82">
        <v>105</v>
      </c>
      <c r="J177" s="82">
        <v>95</v>
      </c>
      <c r="K177" s="37"/>
      <c r="L177" s="82"/>
      <c r="M177" s="82"/>
    </row>
    <row r="178" spans="1:14" s="15" customFormat="1" x14ac:dyDescent="0.35">
      <c r="A178" s="28"/>
      <c r="B178" s="36"/>
      <c r="C178" s="79">
        <v>42439</v>
      </c>
      <c r="D178" s="19"/>
      <c r="E178" s="97">
        <v>99</v>
      </c>
      <c r="F178" s="82">
        <f t="shared" si="8"/>
        <v>100.01770270270254</v>
      </c>
      <c r="G178" s="28">
        <f t="shared" si="10"/>
        <v>3</v>
      </c>
      <c r="H178" s="37">
        <f t="shared" si="11"/>
        <v>4.75</v>
      </c>
      <c r="I178" s="82">
        <v>105</v>
      </c>
      <c r="J178" s="82">
        <v>95</v>
      </c>
      <c r="K178" s="38">
        <f>STDEV(E177:E179)/AVERAGE(E177:E179)</f>
        <v>1.7320508075688773E-2</v>
      </c>
      <c r="L178" s="83">
        <f>AVERAGE(E177:E179)</f>
        <v>100</v>
      </c>
      <c r="M178" s="82">
        <f>_xlfn.STDEV.S(E177:E179)</f>
        <v>1.7320508075688772</v>
      </c>
    </row>
    <row r="179" spans="1:14" s="15" customFormat="1" x14ac:dyDescent="0.35">
      <c r="A179" s="28"/>
      <c r="B179" s="36"/>
      <c r="C179" s="79">
        <v>42440</v>
      </c>
      <c r="D179" s="19"/>
      <c r="E179" s="97">
        <v>99</v>
      </c>
      <c r="F179" s="82">
        <f t="shared" si="8"/>
        <v>100.01770270270254</v>
      </c>
      <c r="G179" s="28">
        <f t="shared" si="10"/>
        <v>0</v>
      </c>
      <c r="H179" s="37">
        <f t="shared" si="11"/>
        <v>4.75</v>
      </c>
      <c r="I179" s="82">
        <v>105</v>
      </c>
      <c r="J179" s="82">
        <v>95</v>
      </c>
      <c r="K179" s="37"/>
      <c r="L179" s="82"/>
      <c r="M179" s="82"/>
    </row>
    <row r="180" spans="1:14" s="15" customFormat="1" x14ac:dyDescent="0.35">
      <c r="A180" s="28" t="s">
        <v>11</v>
      </c>
      <c r="B180" s="36">
        <v>42584</v>
      </c>
      <c r="C180" s="79">
        <v>42441</v>
      </c>
      <c r="D180" s="19"/>
      <c r="E180" s="97">
        <v>100</v>
      </c>
      <c r="F180" s="82">
        <f t="shared" si="8"/>
        <v>100.01770270270254</v>
      </c>
      <c r="G180" s="28">
        <f t="shared" si="10"/>
        <v>1</v>
      </c>
      <c r="H180" s="37">
        <f t="shared" si="11"/>
        <v>4.75</v>
      </c>
      <c r="I180" s="82">
        <v>105</v>
      </c>
      <c r="J180" s="82">
        <v>95</v>
      </c>
      <c r="K180" s="37"/>
      <c r="L180" s="82"/>
      <c r="M180" s="82"/>
    </row>
    <row r="181" spans="1:14" s="15" customFormat="1" x14ac:dyDescent="0.35">
      <c r="B181" s="32"/>
      <c r="C181" s="79">
        <v>42442</v>
      </c>
      <c r="D181" s="19"/>
      <c r="E181" s="97">
        <v>102</v>
      </c>
      <c r="F181" s="82">
        <f t="shared" si="8"/>
        <v>100.01770270270254</v>
      </c>
      <c r="G181" s="15">
        <f t="shared" si="10"/>
        <v>2</v>
      </c>
      <c r="H181" s="16">
        <f t="shared" si="11"/>
        <v>4.75</v>
      </c>
      <c r="I181" s="82">
        <v>105</v>
      </c>
      <c r="J181" s="82">
        <v>95</v>
      </c>
      <c r="K181" s="21">
        <f>STDEV(E180:E182)/AVERAGE(E180:E182)</f>
        <v>9.9009900990099011E-3</v>
      </c>
      <c r="L181" s="83">
        <f>AVERAGE(E180:E182)</f>
        <v>101</v>
      </c>
      <c r="M181" s="82">
        <f>_xlfn.STDEV.S(E180:E182)</f>
        <v>1</v>
      </c>
    </row>
    <row r="182" spans="1:14" s="15" customFormat="1" x14ac:dyDescent="0.35">
      <c r="B182" s="32"/>
      <c r="C182" s="79">
        <v>42443</v>
      </c>
      <c r="D182" s="19"/>
      <c r="E182" s="97">
        <v>101</v>
      </c>
      <c r="F182" s="82">
        <f t="shared" si="8"/>
        <v>100.01770270270254</v>
      </c>
      <c r="G182" s="15">
        <f t="shared" si="10"/>
        <v>1</v>
      </c>
      <c r="H182" s="16">
        <f t="shared" si="11"/>
        <v>4.75</v>
      </c>
      <c r="I182" s="82">
        <v>105</v>
      </c>
      <c r="J182" s="82">
        <v>95</v>
      </c>
      <c r="K182" s="16"/>
      <c r="L182" s="82"/>
      <c r="M182" s="82"/>
    </row>
    <row r="183" spans="1:14" s="15" customFormat="1" x14ac:dyDescent="0.35">
      <c r="A183" s="15" t="s">
        <v>11</v>
      </c>
      <c r="B183" s="32">
        <v>42594</v>
      </c>
      <c r="C183" s="79">
        <v>42444</v>
      </c>
      <c r="D183" s="43"/>
      <c r="E183" s="97">
        <v>100.9</v>
      </c>
      <c r="F183" s="82">
        <f t="shared" si="8"/>
        <v>100.01770270270254</v>
      </c>
      <c r="G183" s="15">
        <f t="shared" si="10"/>
        <v>9.9999999999994316E-2</v>
      </c>
      <c r="H183" s="16">
        <f t="shared" si="11"/>
        <v>4.75</v>
      </c>
      <c r="I183" s="82">
        <v>105</v>
      </c>
      <c r="J183" s="82">
        <v>95</v>
      </c>
      <c r="K183" s="16"/>
      <c r="L183" s="82"/>
      <c r="M183" s="82"/>
    </row>
    <row r="184" spans="1:14" s="15" customFormat="1" x14ac:dyDescent="0.35">
      <c r="B184" s="32"/>
      <c r="C184" s="79">
        <v>42445</v>
      </c>
      <c r="D184" s="44"/>
      <c r="E184" s="97">
        <v>104.6</v>
      </c>
      <c r="F184" s="82">
        <f t="shared" si="8"/>
        <v>100.01770270270254</v>
      </c>
      <c r="G184" s="15">
        <f t="shared" si="10"/>
        <v>3.6999999999999886</v>
      </c>
      <c r="H184" s="16">
        <f t="shared" si="11"/>
        <v>4.75</v>
      </c>
      <c r="I184" s="82">
        <v>105</v>
      </c>
      <c r="J184" s="82">
        <v>95</v>
      </c>
      <c r="K184" s="21">
        <f>STDEV(E183:E185)/AVERAGE(E183:E185)</f>
        <v>2.6756451218638136E-2</v>
      </c>
      <c r="L184" s="83">
        <f>AVERAGE(E183:E185)</f>
        <v>101.60000000000001</v>
      </c>
      <c r="M184" s="82">
        <f>_xlfn.STDEV.S(E183:E185)</f>
        <v>2.7184554438136348</v>
      </c>
    </row>
    <row r="185" spans="1:14" s="15" customFormat="1" x14ac:dyDescent="0.35">
      <c r="B185" s="32"/>
      <c r="C185" s="79">
        <v>42446</v>
      </c>
      <c r="D185" s="44"/>
      <c r="E185" s="97">
        <v>99.3</v>
      </c>
      <c r="F185" s="82">
        <f t="shared" si="8"/>
        <v>100.01770270270254</v>
      </c>
      <c r="G185" s="15">
        <f t="shared" ref="G185:G187" si="12">ABS(E184-E185)</f>
        <v>5.2999999999999972</v>
      </c>
      <c r="H185" s="16">
        <f t="shared" si="11"/>
        <v>4.75</v>
      </c>
      <c r="I185" s="82">
        <v>105</v>
      </c>
      <c r="J185" s="82">
        <v>95</v>
      </c>
      <c r="K185" s="16"/>
      <c r="L185" s="82"/>
      <c r="M185" s="82"/>
    </row>
    <row r="186" spans="1:14" s="15" customFormat="1" x14ac:dyDescent="0.35">
      <c r="A186" s="28" t="s">
        <v>12</v>
      </c>
      <c r="B186" s="36">
        <v>42628</v>
      </c>
      <c r="C186" s="79">
        <v>42447</v>
      </c>
      <c r="D186" s="44"/>
      <c r="E186" s="97">
        <v>98</v>
      </c>
      <c r="F186" s="82">
        <f t="shared" si="8"/>
        <v>100.01770270270254</v>
      </c>
      <c r="G186" s="28">
        <f t="shared" si="12"/>
        <v>1.2999999999999972</v>
      </c>
      <c r="H186" s="37">
        <f t="shared" si="11"/>
        <v>4.75</v>
      </c>
      <c r="I186" s="82">
        <v>105</v>
      </c>
      <c r="J186" s="82">
        <v>95</v>
      </c>
      <c r="K186" s="37"/>
      <c r="L186" s="82"/>
      <c r="M186" s="82"/>
      <c r="N186" s="28"/>
    </row>
    <row r="187" spans="1:14" s="15" customFormat="1" x14ac:dyDescent="0.35">
      <c r="A187" s="28"/>
      <c r="B187" s="36"/>
      <c r="C187" s="79">
        <v>42448</v>
      </c>
      <c r="D187" s="44">
        <v>-9434</v>
      </c>
      <c r="E187" s="97">
        <v>100</v>
      </c>
      <c r="F187" s="82">
        <f t="shared" si="8"/>
        <v>100.01770270270254</v>
      </c>
      <c r="G187" s="28">
        <f t="shared" si="12"/>
        <v>2</v>
      </c>
      <c r="H187" s="37">
        <f t="shared" si="11"/>
        <v>4.75</v>
      </c>
      <c r="I187" s="82">
        <v>105</v>
      </c>
      <c r="J187" s="82">
        <v>95</v>
      </c>
      <c r="K187" s="38">
        <f>STDEV(E186:E188)/AVERAGE(E186:E188)</f>
        <v>2.0408163265306121E-2</v>
      </c>
      <c r="L187" s="83">
        <f>AVERAGE(E186:E188)</f>
        <v>98</v>
      </c>
      <c r="M187" s="82">
        <f>_xlfn.STDEV.S(E186:E188)</f>
        <v>2</v>
      </c>
      <c r="N187" s="28"/>
    </row>
    <row r="188" spans="1:14" s="15" customFormat="1" x14ac:dyDescent="0.35">
      <c r="A188" s="28"/>
      <c r="B188" s="36"/>
      <c r="C188" s="79">
        <v>42449</v>
      </c>
      <c r="D188" s="44"/>
      <c r="E188" s="97">
        <v>96</v>
      </c>
      <c r="F188" s="82">
        <f t="shared" si="8"/>
        <v>100.01770270270254</v>
      </c>
      <c r="G188" s="28">
        <f t="shared" ref="G188" si="13">ABS(E187-E188)</f>
        <v>4</v>
      </c>
      <c r="H188" s="37">
        <f t="shared" si="11"/>
        <v>4.75</v>
      </c>
      <c r="I188" s="82">
        <v>105</v>
      </c>
      <c r="J188" s="82">
        <v>95</v>
      </c>
      <c r="K188" s="37"/>
      <c r="L188" s="82"/>
      <c r="M188" s="82"/>
      <c r="N188" s="28"/>
    </row>
    <row r="189" spans="1:14" s="15" customFormat="1" x14ac:dyDescent="0.35">
      <c r="A189" s="15" t="s">
        <v>11</v>
      </c>
      <c r="B189" s="32">
        <v>42713</v>
      </c>
      <c r="C189" s="79">
        <v>42450</v>
      </c>
      <c r="D189" s="44"/>
      <c r="E189" s="97">
        <v>103.9</v>
      </c>
      <c r="F189" s="82">
        <f t="shared" si="8"/>
        <v>100.01770270270254</v>
      </c>
      <c r="G189" s="15">
        <f t="shared" ref="G189:G194" si="14">ABS(E188-E189)</f>
        <v>7.9000000000000057</v>
      </c>
      <c r="H189" s="16">
        <f t="shared" si="11"/>
        <v>4.75</v>
      </c>
      <c r="I189" s="82">
        <v>105</v>
      </c>
      <c r="J189" s="82">
        <v>95</v>
      </c>
      <c r="K189" s="16"/>
      <c r="L189" s="82"/>
      <c r="M189" s="82"/>
    </row>
    <row r="190" spans="1:14" s="15" customFormat="1" x14ac:dyDescent="0.35">
      <c r="B190" s="32"/>
      <c r="C190" s="79">
        <v>42451</v>
      </c>
      <c r="D190" s="44" t="s">
        <v>43</v>
      </c>
      <c r="E190" s="97">
        <v>102.3</v>
      </c>
      <c r="F190" s="82">
        <f t="shared" si="8"/>
        <v>100.01770270270254</v>
      </c>
      <c r="G190" s="15">
        <f t="shared" si="14"/>
        <v>1.6000000000000085</v>
      </c>
      <c r="H190" s="16">
        <f t="shared" si="11"/>
        <v>4.75</v>
      </c>
      <c r="I190" s="82">
        <v>105</v>
      </c>
      <c r="J190" s="82">
        <v>95</v>
      </c>
      <c r="K190" s="21">
        <f>STDEV(E189:E191)/AVERAGE(E189:E191)</f>
        <v>1.7831089890732593E-2</v>
      </c>
      <c r="L190" s="83">
        <f>AVERAGE(E189:E191)</f>
        <v>104.06666666666666</v>
      </c>
      <c r="M190" s="82">
        <f>_xlfn.STDEV.S(E189:E191)</f>
        <v>1.8556220879622385</v>
      </c>
    </row>
    <row r="191" spans="1:14" s="15" customFormat="1" x14ac:dyDescent="0.35">
      <c r="B191" s="32"/>
      <c r="C191" s="79">
        <v>42452</v>
      </c>
      <c r="D191" s="44"/>
      <c r="E191" s="99">
        <v>106</v>
      </c>
      <c r="F191" s="82">
        <f t="shared" si="8"/>
        <v>100.01770270270254</v>
      </c>
      <c r="G191" s="15">
        <f t="shared" si="14"/>
        <v>3.7000000000000028</v>
      </c>
      <c r="H191" s="16">
        <f t="shared" si="11"/>
        <v>4.75</v>
      </c>
      <c r="I191" s="82">
        <v>105</v>
      </c>
      <c r="J191" s="82">
        <v>95</v>
      </c>
      <c r="K191" s="16"/>
      <c r="L191" s="82"/>
      <c r="M191" s="82"/>
      <c r="N191" s="32"/>
    </row>
    <row r="192" spans="1:14" s="15" customFormat="1" x14ac:dyDescent="0.35">
      <c r="B192" s="32"/>
      <c r="C192" s="79">
        <v>42453</v>
      </c>
      <c r="D192" s="44"/>
      <c r="E192" s="97">
        <v>102.6</v>
      </c>
      <c r="F192" s="82">
        <f t="shared" si="8"/>
        <v>100.01770270270254</v>
      </c>
      <c r="G192" s="15">
        <f t="shared" si="14"/>
        <v>3.4000000000000057</v>
      </c>
      <c r="H192" s="16">
        <f t="shared" si="11"/>
        <v>4.75</v>
      </c>
      <c r="I192" s="82">
        <v>105</v>
      </c>
      <c r="J192" s="82">
        <v>95</v>
      </c>
      <c r="K192" s="16"/>
      <c r="L192" s="82"/>
      <c r="M192" s="82"/>
    </row>
    <row r="193" spans="1:14" s="15" customFormat="1" x14ac:dyDescent="0.35">
      <c r="B193" s="32"/>
      <c r="C193" s="79">
        <v>42454</v>
      </c>
      <c r="D193" s="44"/>
      <c r="E193" s="98">
        <v>106.6</v>
      </c>
      <c r="F193" s="82">
        <f t="shared" si="8"/>
        <v>100.01770270270254</v>
      </c>
      <c r="G193" s="15">
        <f t="shared" si="14"/>
        <v>4</v>
      </c>
      <c r="H193" s="16">
        <f t="shared" si="11"/>
        <v>4.75</v>
      </c>
      <c r="I193" s="82">
        <v>105</v>
      </c>
      <c r="J193" s="82">
        <v>95</v>
      </c>
      <c r="K193" s="21">
        <f>STDEV(E192:E194)/AVERAGE(E192:E194)</f>
        <v>2.668836196508817E-2</v>
      </c>
      <c r="L193" s="83">
        <f>AVERAGE(E192:E194)</f>
        <v>103.5</v>
      </c>
      <c r="M193" s="82">
        <f>_xlfn.STDEV.S(E192:E194)</f>
        <v>2.7622454633866256</v>
      </c>
    </row>
    <row r="194" spans="1:14" s="15" customFormat="1" x14ac:dyDescent="0.35">
      <c r="B194" s="32"/>
      <c r="C194" s="79">
        <v>42455</v>
      </c>
      <c r="D194" s="44"/>
      <c r="E194" s="97">
        <v>101.3</v>
      </c>
      <c r="F194" s="82">
        <f t="shared" si="8"/>
        <v>100.01770270270254</v>
      </c>
      <c r="G194" s="15">
        <f t="shared" si="14"/>
        <v>5.2999999999999972</v>
      </c>
      <c r="H194" s="16">
        <f t="shared" si="11"/>
        <v>4.75</v>
      </c>
      <c r="I194" s="82">
        <v>105</v>
      </c>
      <c r="J194" s="82">
        <v>95</v>
      </c>
      <c r="K194" s="16"/>
      <c r="L194" s="82"/>
      <c r="M194" s="82"/>
    </row>
    <row r="195" spans="1:14" s="15" customFormat="1" x14ac:dyDescent="0.35">
      <c r="A195" s="15" t="s">
        <v>11</v>
      </c>
      <c r="B195" s="32">
        <v>42718</v>
      </c>
      <c r="C195" s="79">
        <v>42456</v>
      </c>
      <c r="D195" s="15" t="s">
        <v>44</v>
      </c>
      <c r="E195" s="97">
        <v>101.8</v>
      </c>
      <c r="F195" s="82">
        <f t="shared" si="8"/>
        <v>100.01770270270254</v>
      </c>
      <c r="G195" s="15">
        <f t="shared" ref="G195:G200" si="15">ABS(E194-E195)</f>
        <v>0.5</v>
      </c>
      <c r="H195" s="16">
        <f t="shared" si="11"/>
        <v>4.75</v>
      </c>
      <c r="I195" s="82">
        <v>105</v>
      </c>
      <c r="J195" s="82">
        <v>95</v>
      </c>
      <c r="K195" s="16"/>
      <c r="L195" s="82"/>
      <c r="M195" s="82"/>
    </row>
    <row r="196" spans="1:14" s="15" customFormat="1" x14ac:dyDescent="0.35">
      <c r="B196" s="32"/>
      <c r="C196" s="79">
        <v>42457</v>
      </c>
      <c r="D196" s="44"/>
      <c r="E196" s="97">
        <v>100.5</v>
      </c>
      <c r="F196" s="82">
        <f t="shared" si="8"/>
        <v>100.01770270270254</v>
      </c>
      <c r="G196" s="15">
        <f t="shared" si="15"/>
        <v>1.2999999999999972</v>
      </c>
      <c r="H196" s="16">
        <f t="shared" si="11"/>
        <v>4.75</v>
      </c>
      <c r="I196" s="82">
        <v>105</v>
      </c>
      <c r="J196" s="82">
        <v>95</v>
      </c>
      <c r="K196" s="21">
        <f>STDEV(E195:E197)/AVERAGE(E195:E197)</f>
        <v>7.1649172711161111E-3</v>
      </c>
      <c r="L196" s="83">
        <f>AVERAGE(E195:E197)</f>
        <v>100.96666666666665</v>
      </c>
      <c r="M196" s="82">
        <f>_xlfn.STDEV.S(E195:E197)</f>
        <v>0.7234178138070233</v>
      </c>
    </row>
    <row r="197" spans="1:14" s="15" customFormat="1" x14ac:dyDescent="0.35">
      <c r="B197" s="32"/>
      <c r="C197" s="79">
        <v>42458</v>
      </c>
      <c r="D197" s="44"/>
      <c r="E197" s="97">
        <v>100.6</v>
      </c>
      <c r="F197" s="82">
        <f t="shared" ref="F197:F264" si="16">F196</f>
        <v>100.01770270270254</v>
      </c>
      <c r="G197" s="15">
        <f t="shared" si="15"/>
        <v>9.9999999999994316E-2</v>
      </c>
      <c r="H197" s="16">
        <f t="shared" si="11"/>
        <v>4.75</v>
      </c>
      <c r="I197" s="82">
        <v>105</v>
      </c>
      <c r="J197" s="82">
        <v>95</v>
      </c>
      <c r="K197" s="16"/>
      <c r="L197" s="82"/>
      <c r="M197" s="82"/>
    </row>
    <row r="198" spans="1:14" s="15" customFormat="1" x14ac:dyDescent="0.35">
      <c r="A198" s="28" t="s">
        <v>12</v>
      </c>
      <c r="B198" s="36">
        <v>42719</v>
      </c>
      <c r="C198" s="79">
        <v>42459</v>
      </c>
      <c r="D198" s="44"/>
      <c r="E198" s="97">
        <v>99</v>
      </c>
      <c r="F198" s="82">
        <f t="shared" si="16"/>
        <v>100.01770270270254</v>
      </c>
      <c r="G198" s="28">
        <f t="shared" si="15"/>
        <v>1.5999999999999943</v>
      </c>
      <c r="H198" s="37">
        <f t="shared" si="11"/>
        <v>4.75</v>
      </c>
      <c r="I198" s="82">
        <v>105</v>
      </c>
      <c r="J198" s="82">
        <v>95</v>
      </c>
      <c r="K198" s="37"/>
      <c r="L198" s="82"/>
      <c r="M198" s="82"/>
      <c r="N198" s="28"/>
    </row>
    <row r="199" spans="1:14" s="15" customFormat="1" x14ac:dyDescent="0.35">
      <c r="A199" s="28"/>
      <c r="B199" s="36"/>
      <c r="C199" s="79">
        <v>42460</v>
      </c>
      <c r="D199" s="44"/>
      <c r="E199" s="97">
        <v>103.8</v>
      </c>
      <c r="F199" s="82">
        <f t="shared" si="16"/>
        <v>100.01770270270254</v>
      </c>
      <c r="G199" s="28">
        <f t="shared" si="15"/>
        <v>4.7999999999999972</v>
      </c>
      <c r="H199" s="37">
        <f t="shared" si="11"/>
        <v>4.75</v>
      </c>
      <c r="I199" s="82">
        <v>105</v>
      </c>
      <c r="J199" s="82">
        <v>95</v>
      </c>
      <c r="K199" s="38">
        <f>STDEV(E198:E200)/AVERAGE(E198:E200)</f>
        <v>2.522864816479516E-2</v>
      </c>
      <c r="L199" s="83">
        <f>AVERAGE(E198:E200)</f>
        <v>101.93333333333334</v>
      </c>
      <c r="M199" s="82">
        <f>_xlfn.STDEV.S(E198:E200)</f>
        <v>2.5716402029314533</v>
      </c>
      <c r="N199" s="28"/>
    </row>
    <row r="200" spans="1:14" s="15" customFormat="1" x14ac:dyDescent="0.35">
      <c r="A200" s="28"/>
      <c r="B200" s="36"/>
      <c r="C200" s="79">
        <v>42461</v>
      </c>
      <c r="D200" s="44"/>
      <c r="E200" s="97">
        <v>103</v>
      </c>
      <c r="F200" s="82">
        <f t="shared" si="16"/>
        <v>100.01770270270254</v>
      </c>
      <c r="G200" s="28">
        <f t="shared" si="15"/>
        <v>0.79999999999999716</v>
      </c>
      <c r="H200" s="37">
        <f t="shared" si="11"/>
        <v>4.75</v>
      </c>
      <c r="I200" s="82">
        <v>105</v>
      </c>
      <c r="J200" s="82">
        <v>95</v>
      </c>
      <c r="K200" s="37"/>
      <c r="L200" s="82"/>
      <c r="M200" s="82"/>
      <c r="N200" s="28"/>
    </row>
    <row r="201" spans="1:14" s="15" customFormat="1" x14ac:dyDescent="0.35">
      <c r="A201" s="15" t="s">
        <v>11</v>
      </c>
      <c r="B201" s="32">
        <v>42432</v>
      </c>
      <c r="C201" s="79">
        <v>42462</v>
      </c>
      <c r="D201" s="44"/>
      <c r="E201" s="97">
        <v>100.6</v>
      </c>
      <c r="F201" s="82">
        <f t="shared" si="16"/>
        <v>100.01770270270254</v>
      </c>
      <c r="G201" s="15">
        <f t="shared" ref="G201:G203" si="17">ABS(E200-E201)</f>
        <v>2.4000000000000057</v>
      </c>
      <c r="H201" s="16">
        <f t="shared" si="11"/>
        <v>4.75</v>
      </c>
      <c r="I201" s="82">
        <v>105</v>
      </c>
      <c r="J201" s="82">
        <v>95</v>
      </c>
      <c r="K201" s="16"/>
      <c r="L201" s="82"/>
      <c r="M201" s="82"/>
    </row>
    <row r="202" spans="1:14" s="15" customFormat="1" x14ac:dyDescent="0.35">
      <c r="B202" s="32"/>
      <c r="C202" s="79">
        <v>42463</v>
      </c>
      <c r="D202" s="15" t="s">
        <v>201</v>
      </c>
      <c r="E202" s="97">
        <v>103.5</v>
      </c>
      <c r="F202" s="82">
        <f t="shared" si="16"/>
        <v>100.01770270270254</v>
      </c>
      <c r="G202" s="15">
        <f t="shared" si="17"/>
        <v>2.9000000000000057</v>
      </c>
      <c r="H202" s="16">
        <f t="shared" si="11"/>
        <v>4.75</v>
      </c>
      <c r="I202" s="82">
        <v>105</v>
      </c>
      <c r="J202" s="82">
        <v>95</v>
      </c>
      <c r="K202" s="21">
        <f>STDEV(E201:E203)/AVERAGE(E201:E203)</f>
        <v>1.648489445995981E-2</v>
      </c>
      <c r="L202" s="83">
        <f>AVERAGE(E201:E203)</f>
        <v>101.56666666666666</v>
      </c>
      <c r="M202" s="82">
        <f>_xlfn.STDEV.S(E201:E203)</f>
        <v>1.674315780649918</v>
      </c>
    </row>
    <row r="203" spans="1:14" s="15" customFormat="1" x14ac:dyDescent="0.35">
      <c r="B203" s="32"/>
      <c r="C203" s="79">
        <v>42464</v>
      </c>
      <c r="D203" s="44"/>
      <c r="E203" s="97">
        <v>100.6</v>
      </c>
      <c r="F203" s="82">
        <f t="shared" si="16"/>
        <v>100.01770270270254</v>
      </c>
      <c r="G203" s="15">
        <f t="shared" si="17"/>
        <v>2.9000000000000057</v>
      </c>
      <c r="H203" s="16">
        <f t="shared" si="11"/>
        <v>4.75</v>
      </c>
      <c r="I203" s="82">
        <v>105</v>
      </c>
      <c r="J203" s="82">
        <v>95</v>
      </c>
      <c r="K203" s="16"/>
      <c r="L203" s="82"/>
      <c r="M203" s="82"/>
    </row>
    <row r="204" spans="1:14" s="15" customFormat="1" x14ac:dyDescent="0.35">
      <c r="A204" s="15" t="s">
        <v>11</v>
      </c>
      <c r="B204" s="32">
        <v>42822</v>
      </c>
      <c r="C204" s="79">
        <v>42465</v>
      </c>
      <c r="D204" s="44" t="s">
        <v>202</v>
      </c>
      <c r="E204" s="97">
        <v>100.4</v>
      </c>
      <c r="F204" s="82">
        <f t="shared" si="16"/>
        <v>100.01770270270254</v>
      </c>
      <c r="G204" s="15">
        <f t="shared" ref="G204:G215" si="18">ABS(E203-E204)</f>
        <v>0.19999999999998863</v>
      </c>
      <c r="H204" s="16">
        <f t="shared" si="11"/>
        <v>4.75</v>
      </c>
      <c r="I204" s="82">
        <v>105</v>
      </c>
      <c r="J204" s="82">
        <v>95</v>
      </c>
      <c r="K204" s="16"/>
      <c r="L204" s="82"/>
      <c r="M204" s="82"/>
    </row>
    <row r="205" spans="1:14" s="15" customFormat="1" x14ac:dyDescent="0.35">
      <c r="B205" s="32"/>
      <c r="C205" s="79">
        <v>42466</v>
      </c>
      <c r="D205" s="44"/>
      <c r="E205" s="97">
        <v>101.8</v>
      </c>
      <c r="F205" s="82">
        <f t="shared" si="16"/>
        <v>100.01770270270254</v>
      </c>
      <c r="G205" s="15">
        <f t="shared" si="18"/>
        <v>1.3999999999999915</v>
      </c>
      <c r="H205" s="16">
        <f t="shared" si="11"/>
        <v>4.75</v>
      </c>
      <c r="I205" s="82">
        <v>105</v>
      </c>
      <c r="J205" s="82">
        <v>95</v>
      </c>
      <c r="K205" s="21">
        <f>STDEV(E204:E206)/AVERAGE(E204:E206)</f>
        <v>7.7100194234023889E-3</v>
      </c>
      <c r="L205" s="83">
        <f>AVERAGE(E204:E206)</f>
        <v>101.3</v>
      </c>
      <c r="M205" s="82">
        <f>_xlfn.STDEV.S(E204:E206)</f>
        <v>0.78102496759066198</v>
      </c>
    </row>
    <row r="206" spans="1:14" s="15" customFormat="1" x14ac:dyDescent="0.35">
      <c r="B206" s="32"/>
      <c r="C206" s="79">
        <v>42467</v>
      </c>
      <c r="D206" s="44"/>
      <c r="E206" s="97">
        <v>101.7</v>
      </c>
      <c r="F206" s="82">
        <f t="shared" si="16"/>
        <v>100.01770270270254</v>
      </c>
      <c r="G206" s="15">
        <f t="shared" si="18"/>
        <v>9.9999999999994316E-2</v>
      </c>
      <c r="H206" s="16">
        <f t="shared" si="11"/>
        <v>4.75</v>
      </c>
      <c r="I206" s="82">
        <v>105</v>
      </c>
      <c r="J206" s="82">
        <v>95</v>
      </c>
      <c r="K206" s="16"/>
      <c r="L206" s="82"/>
      <c r="M206" s="82"/>
    </row>
    <row r="207" spans="1:14" s="15" customFormat="1" x14ac:dyDescent="0.35">
      <c r="A207" s="28" t="s">
        <v>12</v>
      </c>
      <c r="B207" s="36">
        <v>42844</v>
      </c>
      <c r="C207" s="79">
        <v>42468</v>
      </c>
      <c r="D207" s="44"/>
      <c r="E207" s="97">
        <v>94</v>
      </c>
      <c r="F207" s="82">
        <f t="shared" si="16"/>
        <v>100.01770270270254</v>
      </c>
      <c r="G207" s="28">
        <f t="shared" ref="G207:G212" si="19">ABS(E206-E207)</f>
        <v>7.7000000000000028</v>
      </c>
      <c r="H207" s="37">
        <f t="shared" si="11"/>
        <v>4.75</v>
      </c>
      <c r="I207" s="82">
        <v>105</v>
      </c>
      <c r="J207" s="82">
        <v>95</v>
      </c>
      <c r="K207" s="37"/>
      <c r="L207" s="82"/>
      <c r="M207" s="82"/>
      <c r="N207" s="28"/>
    </row>
    <row r="208" spans="1:14" s="15" customFormat="1" x14ac:dyDescent="0.35">
      <c r="A208" s="28"/>
      <c r="B208" s="36"/>
      <c r="C208" s="79">
        <v>42469</v>
      </c>
      <c r="D208" s="28" t="s">
        <v>55</v>
      </c>
      <c r="E208" s="97">
        <v>95</v>
      </c>
      <c r="F208" s="82">
        <f t="shared" si="16"/>
        <v>100.01770270270254</v>
      </c>
      <c r="G208" s="28">
        <f t="shared" si="19"/>
        <v>1</v>
      </c>
      <c r="H208" s="37">
        <f t="shared" si="11"/>
        <v>4.75</v>
      </c>
      <c r="I208" s="82">
        <v>105</v>
      </c>
      <c r="J208" s="82">
        <v>95</v>
      </c>
      <c r="K208" s="38">
        <f>STDEV(E207:E209)/AVERAGE(E207:E209)</f>
        <v>2.2303564279994283E-2</v>
      </c>
      <c r="L208" s="83">
        <f>AVERAGE(E207:E209)</f>
        <v>93.333333333333329</v>
      </c>
      <c r="M208" s="82">
        <f>_xlfn.STDEV.S(E207:E209)</f>
        <v>2.0816659994661331</v>
      </c>
      <c r="N208" s="28"/>
    </row>
    <row r="209" spans="1:16" s="15" customFormat="1" x14ac:dyDescent="0.35">
      <c r="A209" s="28"/>
      <c r="B209" s="36"/>
      <c r="C209" s="79">
        <v>42470</v>
      </c>
      <c r="D209" s="28"/>
      <c r="E209" s="98">
        <v>91</v>
      </c>
      <c r="F209" s="82">
        <f t="shared" si="16"/>
        <v>100.01770270270254</v>
      </c>
      <c r="G209" s="28">
        <f t="shared" si="19"/>
        <v>4</v>
      </c>
      <c r="H209" s="37">
        <f t="shared" si="11"/>
        <v>4.75</v>
      </c>
      <c r="I209" s="82">
        <v>105</v>
      </c>
      <c r="J209" s="82">
        <v>95</v>
      </c>
      <c r="K209" s="37"/>
      <c r="L209" s="82"/>
      <c r="M209" s="82"/>
      <c r="N209" s="28"/>
    </row>
    <row r="210" spans="1:16" s="15" customFormat="1" x14ac:dyDescent="0.35">
      <c r="A210" s="28" t="s">
        <v>12</v>
      </c>
      <c r="B210" s="36">
        <v>42849</v>
      </c>
      <c r="C210" s="79">
        <v>42471</v>
      </c>
      <c r="D210" s="28"/>
      <c r="E210" s="97">
        <v>99</v>
      </c>
      <c r="F210" s="82">
        <f t="shared" si="16"/>
        <v>100.01770270270254</v>
      </c>
      <c r="G210" s="28">
        <f t="shared" si="19"/>
        <v>8</v>
      </c>
      <c r="H210" s="37">
        <f t="shared" si="11"/>
        <v>4.75</v>
      </c>
      <c r="I210" s="82">
        <v>105</v>
      </c>
      <c r="J210" s="82">
        <v>95</v>
      </c>
      <c r="K210" s="37"/>
      <c r="L210" s="82"/>
      <c r="M210" s="82"/>
      <c r="N210" s="28"/>
    </row>
    <row r="211" spans="1:16" s="15" customFormat="1" x14ac:dyDescent="0.35">
      <c r="A211" s="28"/>
      <c r="B211" s="36"/>
      <c r="C211" s="79">
        <v>42472</v>
      </c>
      <c r="D211" s="28" t="s">
        <v>55</v>
      </c>
      <c r="E211" s="97">
        <v>94</v>
      </c>
      <c r="F211" s="82">
        <f t="shared" si="16"/>
        <v>100.01770270270254</v>
      </c>
      <c r="G211" s="28">
        <f t="shared" si="19"/>
        <v>5</v>
      </c>
      <c r="H211" s="37">
        <f t="shared" si="11"/>
        <v>4.75</v>
      </c>
      <c r="I211" s="82">
        <v>105</v>
      </c>
      <c r="J211" s="82">
        <v>95</v>
      </c>
      <c r="K211" s="38">
        <f>STDEV(E210:E212)/AVERAGE(E210:E212)</f>
        <v>4.1099510688075061E-2</v>
      </c>
      <c r="L211" s="83">
        <f>AVERAGE(E210:E212)</f>
        <v>98.333333333333329</v>
      </c>
      <c r="M211" s="82">
        <f>_xlfn.STDEV.S(E210:E212)</f>
        <v>4.0414518843273806</v>
      </c>
      <c r="N211" s="28"/>
    </row>
    <row r="212" spans="1:16" s="15" customFormat="1" x14ac:dyDescent="0.35">
      <c r="A212" s="28"/>
      <c r="B212" s="36"/>
      <c r="C212" s="79">
        <v>42473</v>
      </c>
      <c r="D212" s="44"/>
      <c r="E212" s="97">
        <v>102</v>
      </c>
      <c r="F212" s="82">
        <f t="shared" si="16"/>
        <v>100.01770270270254</v>
      </c>
      <c r="G212" s="28">
        <f t="shared" si="19"/>
        <v>8</v>
      </c>
      <c r="H212" s="37">
        <f t="shared" si="11"/>
        <v>4.75</v>
      </c>
      <c r="I212" s="82">
        <v>105</v>
      </c>
      <c r="J212" s="82">
        <v>95</v>
      </c>
      <c r="K212" s="37"/>
      <c r="L212" s="82"/>
      <c r="M212" s="82"/>
      <c r="N212" s="28"/>
    </row>
    <row r="213" spans="1:16" s="15" customFormat="1" x14ac:dyDescent="0.35">
      <c r="A213" s="28" t="s">
        <v>12</v>
      </c>
      <c r="B213" s="36">
        <v>42857</v>
      </c>
      <c r="C213" s="79">
        <v>42474</v>
      </c>
      <c r="D213" s="44"/>
      <c r="E213" s="97">
        <v>99</v>
      </c>
      <c r="F213" s="82">
        <f>F206</f>
        <v>100.01770270270254</v>
      </c>
      <c r="G213" s="28">
        <f>ABS(E206-E213)</f>
        <v>2.7000000000000028</v>
      </c>
      <c r="H213" s="37">
        <f>H206</f>
        <v>4.75</v>
      </c>
      <c r="I213" s="82">
        <v>105</v>
      </c>
      <c r="J213" s="82">
        <v>95</v>
      </c>
      <c r="K213" s="37"/>
      <c r="L213" s="82"/>
      <c r="M213" s="82"/>
      <c r="N213" s="28"/>
      <c r="P213" s="45"/>
    </row>
    <row r="214" spans="1:16" x14ac:dyDescent="0.35">
      <c r="A214" s="28"/>
      <c r="B214" s="36"/>
      <c r="C214" s="79">
        <v>42475</v>
      </c>
      <c r="D214" s="44" t="s">
        <v>203</v>
      </c>
      <c r="E214" s="97">
        <v>100.9</v>
      </c>
      <c r="F214" s="82">
        <f t="shared" si="16"/>
        <v>100.01770270270254</v>
      </c>
      <c r="G214" s="28">
        <f t="shared" si="18"/>
        <v>1.9000000000000057</v>
      </c>
      <c r="H214" s="37">
        <f t="shared" si="11"/>
        <v>4.75</v>
      </c>
      <c r="I214" s="82">
        <v>105</v>
      </c>
      <c r="J214" s="82">
        <v>95</v>
      </c>
      <c r="K214" s="38">
        <f>STDEV(E213:E215)/AVERAGE(E213:E215)</f>
        <v>1.0940480499936426E-2</v>
      </c>
      <c r="L214" s="83">
        <f>AVERAGE(E213:E215)</f>
        <v>100.26666666666667</v>
      </c>
      <c r="M214" s="82">
        <f>_xlfn.STDEV.S(E213:E215)</f>
        <v>1.0969655114602923</v>
      </c>
      <c r="N214" s="28"/>
      <c r="P214" s="46"/>
    </row>
    <row r="215" spans="1:16" x14ac:dyDescent="0.35">
      <c r="A215" s="28"/>
      <c r="B215" s="36"/>
      <c r="C215" s="79">
        <v>42476</v>
      </c>
      <c r="D215" s="44"/>
      <c r="E215" s="97">
        <v>100.9</v>
      </c>
      <c r="F215" s="82">
        <f t="shared" si="16"/>
        <v>100.01770270270254</v>
      </c>
      <c r="G215" s="28">
        <f t="shared" si="18"/>
        <v>0</v>
      </c>
      <c r="H215" s="37">
        <f t="shared" si="11"/>
        <v>4.75</v>
      </c>
      <c r="I215" s="82">
        <v>105</v>
      </c>
      <c r="J215" s="82">
        <v>95</v>
      </c>
      <c r="K215" s="37"/>
      <c r="N215" s="28"/>
      <c r="P215" s="46"/>
    </row>
    <row r="216" spans="1:16" x14ac:dyDescent="0.35">
      <c r="A216" s="15" t="s">
        <v>11</v>
      </c>
      <c r="B216" s="32">
        <v>42893</v>
      </c>
      <c r="C216" s="79">
        <v>42477</v>
      </c>
      <c r="D216" s="44"/>
      <c r="E216" s="97">
        <v>99.3</v>
      </c>
      <c r="F216" s="82">
        <f>F215</f>
        <v>100.01770270270254</v>
      </c>
      <c r="G216" s="15">
        <f>ABS(E215-E216)</f>
        <v>1.6000000000000085</v>
      </c>
      <c r="H216" s="16">
        <f>H215</f>
        <v>4.75</v>
      </c>
      <c r="I216" s="82">
        <v>105</v>
      </c>
      <c r="J216" s="82">
        <v>95</v>
      </c>
      <c r="P216" s="46"/>
    </row>
    <row r="217" spans="1:16" s="15" customFormat="1" x14ac:dyDescent="0.35">
      <c r="B217" s="32"/>
      <c r="C217" s="79">
        <v>42478</v>
      </c>
      <c r="D217" s="15" t="s">
        <v>48</v>
      </c>
      <c r="E217" s="97">
        <v>98</v>
      </c>
      <c r="F217" s="82">
        <f t="shared" si="16"/>
        <v>100.01770270270254</v>
      </c>
      <c r="G217" s="15">
        <f t="shared" ref="G217:G218" si="20">ABS(E216-E217)</f>
        <v>1.2999999999999972</v>
      </c>
      <c r="H217" s="16">
        <f t="shared" si="11"/>
        <v>4.75</v>
      </c>
      <c r="I217" s="82">
        <v>105</v>
      </c>
      <c r="J217" s="82">
        <v>95</v>
      </c>
      <c r="K217" s="21">
        <f>STDEV(E216:E218)/AVERAGE(E216:E218)</f>
        <v>1.513011611987497E-2</v>
      </c>
      <c r="L217" s="83">
        <f>AVERAGE(E216:E218)</f>
        <v>99.433333333333337</v>
      </c>
      <c r="M217" s="82">
        <f>_xlfn.STDEV.S(E216:E218)</f>
        <v>1.5044378795195679</v>
      </c>
      <c r="P217" s="45"/>
    </row>
    <row r="218" spans="1:16" s="15" customFormat="1" x14ac:dyDescent="0.35">
      <c r="B218" s="32"/>
      <c r="C218" s="79">
        <v>42479</v>
      </c>
      <c r="D218" s="44"/>
      <c r="E218" s="97">
        <v>101</v>
      </c>
      <c r="F218" s="82">
        <f t="shared" si="16"/>
        <v>100.01770270270254</v>
      </c>
      <c r="G218" s="15">
        <f t="shared" si="20"/>
        <v>3</v>
      </c>
      <c r="H218" s="16">
        <f t="shared" si="11"/>
        <v>4.75</v>
      </c>
      <c r="I218" s="82">
        <v>105</v>
      </c>
      <c r="J218" s="82">
        <v>95</v>
      </c>
      <c r="K218" s="16"/>
      <c r="L218" s="82"/>
      <c r="M218" s="82"/>
      <c r="P218" s="45"/>
    </row>
    <row r="219" spans="1:16" s="15" customFormat="1" x14ac:dyDescent="0.35">
      <c r="B219" s="32"/>
      <c r="C219" s="79">
        <v>42480</v>
      </c>
      <c r="D219" s="44"/>
      <c r="E219" s="97">
        <v>102.8</v>
      </c>
      <c r="F219" s="82">
        <f t="shared" si="16"/>
        <v>100.01770270270254</v>
      </c>
      <c r="G219" s="15">
        <f t="shared" ref="G219:G221" si="21">ABS(E218-E219)</f>
        <v>1.7999999999999972</v>
      </c>
      <c r="H219" s="16">
        <f t="shared" si="11"/>
        <v>4.75</v>
      </c>
      <c r="I219" s="82">
        <v>105</v>
      </c>
      <c r="J219" s="82">
        <v>95</v>
      </c>
      <c r="K219" s="16"/>
      <c r="L219" s="82"/>
      <c r="M219" s="82"/>
      <c r="P219" s="45"/>
    </row>
    <row r="220" spans="1:16" s="15" customFormat="1" x14ac:dyDescent="0.35">
      <c r="B220" s="32"/>
      <c r="C220" s="79">
        <v>42481</v>
      </c>
      <c r="D220" s="15" t="s">
        <v>45</v>
      </c>
      <c r="E220" s="97">
        <v>101.5</v>
      </c>
      <c r="F220" s="82">
        <f t="shared" si="16"/>
        <v>100.01770270270254</v>
      </c>
      <c r="G220" s="15">
        <f t="shared" si="21"/>
        <v>1.2999999999999972</v>
      </c>
      <c r="H220" s="16">
        <f t="shared" si="11"/>
        <v>4.75</v>
      </c>
      <c r="I220" s="82">
        <v>105</v>
      </c>
      <c r="J220" s="82">
        <v>95</v>
      </c>
      <c r="K220" s="21">
        <f>STDEV(E219:E221)/AVERAGE(E219:E221)</f>
        <v>1.2807881773398987E-2</v>
      </c>
      <c r="L220" s="83">
        <f>AVERAGE(E219:E221)</f>
        <v>101.5</v>
      </c>
      <c r="M220" s="82">
        <f>_xlfn.STDEV.S(E219:E221)</f>
        <v>1.2999999999999972</v>
      </c>
      <c r="P220" s="45"/>
    </row>
    <row r="221" spans="1:16" s="15" customFormat="1" x14ac:dyDescent="0.35">
      <c r="B221" s="32"/>
      <c r="C221" s="79">
        <v>42482</v>
      </c>
      <c r="E221" s="97">
        <v>100.2</v>
      </c>
      <c r="F221" s="82">
        <f t="shared" si="16"/>
        <v>100.01770270270254</v>
      </c>
      <c r="G221" s="15">
        <f t="shared" si="21"/>
        <v>1.2999999999999972</v>
      </c>
      <c r="H221" s="16">
        <f t="shared" si="11"/>
        <v>4.75</v>
      </c>
      <c r="I221" s="82">
        <v>105</v>
      </c>
      <c r="J221" s="82">
        <v>95</v>
      </c>
      <c r="K221" s="16"/>
      <c r="L221" s="82"/>
      <c r="M221" s="82"/>
      <c r="P221" s="45"/>
    </row>
    <row r="222" spans="1:16" s="15" customFormat="1" x14ac:dyDescent="0.35">
      <c r="A222" s="15" t="s">
        <v>11</v>
      </c>
      <c r="B222" s="32">
        <v>42936</v>
      </c>
      <c r="C222" s="79">
        <v>42483</v>
      </c>
      <c r="E222" s="97">
        <v>104.8</v>
      </c>
      <c r="F222" s="82">
        <f t="shared" si="16"/>
        <v>100.01770270270254</v>
      </c>
      <c r="G222" s="15">
        <f t="shared" ref="G222:G225" si="22">ABS(E221-E222)</f>
        <v>4.5999999999999943</v>
      </c>
      <c r="H222" s="16">
        <f t="shared" si="11"/>
        <v>4.75</v>
      </c>
      <c r="I222" s="82">
        <v>105</v>
      </c>
      <c r="J222" s="82">
        <v>95</v>
      </c>
      <c r="K222" s="16"/>
      <c r="L222" s="82"/>
      <c r="M222" s="82"/>
      <c r="P222" s="45"/>
    </row>
    <row r="223" spans="1:16" s="15" customFormat="1" x14ac:dyDescent="0.35">
      <c r="B223" s="32"/>
      <c r="C223" s="79">
        <v>42484</v>
      </c>
      <c r="D223" s="15" t="s">
        <v>53</v>
      </c>
      <c r="E223" s="97">
        <v>95</v>
      </c>
      <c r="F223" s="82">
        <f t="shared" si="16"/>
        <v>100.01770270270254</v>
      </c>
      <c r="G223" s="15">
        <f t="shared" si="22"/>
        <v>9.7999999999999972</v>
      </c>
      <c r="H223" s="16">
        <f t="shared" si="11"/>
        <v>4.75</v>
      </c>
      <c r="I223" s="82">
        <v>105</v>
      </c>
      <c r="J223" s="82">
        <v>95</v>
      </c>
      <c r="K223" s="21">
        <f>STDEV(E222:E224)/AVERAGE(E222:E224)</f>
        <v>5.2339884714639837E-2</v>
      </c>
      <c r="L223" s="83">
        <f>AVERAGE(E222:E224)</f>
        <v>98.933333333333337</v>
      </c>
      <c r="M223" s="82">
        <f>_xlfn.STDEV.S(E222:E224)</f>
        <v>5.1781592611017011</v>
      </c>
    </row>
    <row r="224" spans="1:16" s="15" customFormat="1" x14ac:dyDescent="0.35">
      <c r="B224" s="32"/>
      <c r="C224" s="79">
        <v>42485</v>
      </c>
      <c r="E224" s="97">
        <v>97</v>
      </c>
      <c r="F224" s="82">
        <f t="shared" si="16"/>
        <v>100.01770270270254</v>
      </c>
      <c r="G224" s="15">
        <f t="shared" si="22"/>
        <v>2</v>
      </c>
      <c r="H224" s="16">
        <f t="shared" si="11"/>
        <v>4.75</v>
      </c>
      <c r="I224" s="82">
        <v>105</v>
      </c>
      <c r="J224" s="82">
        <v>95</v>
      </c>
      <c r="K224" s="16"/>
      <c r="L224" s="82"/>
      <c r="M224" s="82"/>
    </row>
    <row r="225" spans="1:13" s="15" customFormat="1" x14ac:dyDescent="0.35">
      <c r="A225" s="15" t="s">
        <v>11</v>
      </c>
      <c r="B225" s="32">
        <v>42944</v>
      </c>
      <c r="C225" s="79">
        <v>42486</v>
      </c>
      <c r="E225" s="97">
        <v>102.4</v>
      </c>
      <c r="F225" s="82">
        <f t="shared" si="16"/>
        <v>100.01770270270254</v>
      </c>
      <c r="G225" s="15">
        <f t="shared" si="22"/>
        <v>5.4000000000000057</v>
      </c>
      <c r="H225" s="16">
        <f t="shared" si="11"/>
        <v>4.75</v>
      </c>
      <c r="I225" s="82">
        <v>105</v>
      </c>
      <c r="J225" s="82">
        <v>95</v>
      </c>
      <c r="K225" s="16"/>
      <c r="L225" s="82"/>
      <c r="M225" s="82"/>
    </row>
    <row r="226" spans="1:13" x14ac:dyDescent="0.35">
      <c r="B226" s="32"/>
      <c r="C226" s="79">
        <v>42487</v>
      </c>
      <c r="D226" s="15" t="s">
        <v>46</v>
      </c>
      <c r="E226" s="97">
        <v>101.4</v>
      </c>
      <c r="F226" s="82">
        <f t="shared" si="16"/>
        <v>100.01770270270254</v>
      </c>
      <c r="G226" s="15">
        <f t="shared" ref="G226:G228" si="23">ABS(E225-E226)</f>
        <v>1</v>
      </c>
      <c r="H226" s="16">
        <f t="shared" si="11"/>
        <v>4.75</v>
      </c>
      <c r="I226" s="82">
        <v>105</v>
      </c>
      <c r="J226" s="82">
        <v>95</v>
      </c>
      <c r="K226" s="21">
        <f>STDEV(E225:E227)/AVERAGE(E225:E227)</f>
        <v>5.0326264525467831E-3</v>
      </c>
      <c r="L226" s="83">
        <f>AVERAGE(E225:E227)</f>
        <v>101.96666666666665</v>
      </c>
      <c r="M226" s="82">
        <f>_xlfn.STDEV.S(E225:E227)</f>
        <v>0.5131601439446869</v>
      </c>
    </row>
    <row r="227" spans="1:13" x14ac:dyDescent="0.35">
      <c r="B227" s="32"/>
      <c r="C227" s="79">
        <v>42488</v>
      </c>
      <c r="E227" s="97">
        <v>102.1</v>
      </c>
      <c r="F227" s="82">
        <f t="shared" si="16"/>
        <v>100.01770270270254</v>
      </c>
      <c r="G227" s="15">
        <f t="shared" si="23"/>
        <v>0.69999999999998863</v>
      </c>
      <c r="H227" s="16">
        <f t="shared" si="11"/>
        <v>4.75</v>
      </c>
      <c r="I227" s="82">
        <v>105</v>
      </c>
      <c r="J227" s="82">
        <v>95</v>
      </c>
    </row>
    <row r="228" spans="1:13" x14ac:dyDescent="0.35">
      <c r="A228" s="15" t="s">
        <v>11</v>
      </c>
      <c r="B228" s="32">
        <v>42964</v>
      </c>
      <c r="C228" s="79">
        <v>42489</v>
      </c>
      <c r="E228" s="97">
        <v>102</v>
      </c>
      <c r="F228" s="82">
        <f t="shared" si="16"/>
        <v>100.01770270270254</v>
      </c>
      <c r="G228" s="15">
        <f t="shared" si="23"/>
        <v>9.9999999999994316E-2</v>
      </c>
      <c r="H228" s="16">
        <f t="shared" si="11"/>
        <v>4.75</v>
      </c>
      <c r="I228" s="82">
        <v>105</v>
      </c>
      <c r="J228" s="82">
        <v>95</v>
      </c>
    </row>
    <row r="229" spans="1:13" s="15" customFormat="1" x14ac:dyDescent="0.35">
      <c r="B229" s="32"/>
      <c r="C229" s="79">
        <v>42490</v>
      </c>
      <c r="D229" s="15" t="s">
        <v>46</v>
      </c>
      <c r="E229" s="97">
        <v>98.8</v>
      </c>
      <c r="F229" s="82">
        <f t="shared" si="16"/>
        <v>100.01770270270254</v>
      </c>
      <c r="G229" s="15">
        <f t="shared" ref="G229:G231" si="24">ABS(E228-E229)</f>
        <v>3.2000000000000028</v>
      </c>
      <c r="H229" s="16">
        <f t="shared" si="11"/>
        <v>4.75</v>
      </c>
      <c r="I229" s="82">
        <v>105</v>
      </c>
      <c r="J229" s="82">
        <v>95</v>
      </c>
      <c r="K229" s="21">
        <f>STDEV(E228:E230)/AVERAGE(E228:E230)</f>
        <v>1.6631153124895891E-2</v>
      </c>
      <c r="L229" s="83">
        <f>AVERAGE(E228:E230)</f>
        <v>100.13333333333333</v>
      </c>
      <c r="M229" s="82">
        <f>_xlfn.STDEV.S(E228:E230)</f>
        <v>1.6653327995729084</v>
      </c>
    </row>
    <row r="230" spans="1:13" s="15" customFormat="1" x14ac:dyDescent="0.35">
      <c r="B230" s="32"/>
      <c r="C230" s="79">
        <v>42491</v>
      </c>
      <c r="E230" s="97">
        <v>99.6</v>
      </c>
      <c r="F230" s="82">
        <f t="shared" si="16"/>
        <v>100.01770270270254</v>
      </c>
      <c r="G230" s="15">
        <f t="shared" si="24"/>
        <v>0.79999999999999716</v>
      </c>
      <c r="H230" s="16">
        <f t="shared" si="11"/>
        <v>4.75</v>
      </c>
      <c r="I230" s="82">
        <v>105</v>
      </c>
      <c r="J230" s="82">
        <v>95</v>
      </c>
      <c r="K230" s="16"/>
      <c r="L230" s="82"/>
      <c r="M230" s="82"/>
    </row>
    <row r="231" spans="1:13" s="15" customFormat="1" x14ac:dyDescent="0.35">
      <c r="B231" s="32"/>
      <c r="C231" s="79">
        <v>42492</v>
      </c>
      <c r="E231" s="97">
        <v>99.6</v>
      </c>
      <c r="F231" s="82">
        <f t="shared" si="16"/>
        <v>100.01770270270254</v>
      </c>
      <c r="G231" s="15">
        <f t="shared" si="24"/>
        <v>0</v>
      </c>
      <c r="H231" s="16">
        <f t="shared" si="11"/>
        <v>4.75</v>
      </c>
      <c r="I231" s="82">
        <v>105</v>
      </c>
      <c r="J231" s="82">
        <v>95</v>
      </c>
      <c r="K231" s="16"/>
      <c r="L231" s="82"/>
      <c r="M231" s="82"/>
    </row>
    <row r="232" spans="1:13" s="15" customFormat="1" x14ac:dyDescent="0.35">
      <c r="B232" s="32"/>
      <c r="C232" s="79">
        <v>42493</v>
      </c>
      <c r="D232" s="15" t="s">
        <v>46</v>
      </c>
      <c r="E232" s="97">
        <v>98.1</v>
      </c>
      <c r="F232" s="82">
        <f t="shared" si="16"/>
        <v>100.01770270270254</v>
      </c>
      <c r="G232" s="15">
        <f t="shared" ref="G232:G239" si="25">ABS(E231-E232)</f>
        <v>1.5</v>
      </c>
      <c r="H232" s="16">
        <f t="shared" si="11"/>
        <v>4.75</v>
      </c>
      <c r="I232" s="82">
        <v>105</v>
      </c>
      <c r="J232" s="82">
        <v>95</v>
      </c>
      <c r="K232" s="21">
        <f>STDEV(E231:E233)/AVERAGE(E231:E233)</f>
        <v>8.46550849623765E-3</v>
      </c>
      <c r="L232" s="83">
        <f>AVERAGE(E231:E233)</f>
        <v>99.066666666666663</v>
      </c>
      <c r="M232" s="82">
        <f>_xlfn.STDEV.S(E231:E233)</f>
        <v>0.83864970836060981</v>
      </c>
    </row>
    <row r="233" spans="1:13" s="15" customFormat="1" x14ac:dyDescent="0.35">
      <c r="B233" s="32"/>
      <c r="C233" s="79">
        <v>42494</v>
      </c>
      <c r="E233" s="97">
        <v>99.5</v>
      </c>
      <c r="F233" s="82">
        <f t="shared" si="16"/>
        <v>100.01770270270254</v>
      </c>
      <c r="G233" s="15">
        <f t="shared" si="25"/>
        <v>1.4000000000000057</v>
      </c>
      <c r="H233" s="16">
        <f t="shared" si="11"/>
        <v>4.75</v>
      </c>
      <c r="I233" s="82">
        <v>105</v>
      </c>
      <c r="J233" s="82">
        <v>95</v>
      </c>
      <c r="K233" s="16"/>
      <c r="L233" s="82"/>
      <c r="M233" s="82"/>
    </row>
    <row r="234" spans="1:13" s="15" customFormat="1" x14ac:dyDescent="0.35">
      <c r="B234" s="32"/>
      <c r="C234" s="79">
        <v>42495</v>
      </c>
      <c r="E234" s="97">
        <v>100.2</v>
      </c>
      <c r="F234" s="82">
        <f t="shared" si="16"/>
        <v>100.01770270270254</v>
      </c>
      <c r="G234" s="15">
        <f t="shared" si="25"/>
        <v>0.70000000000000284</v>
      </c>
      <c r="H234" s="16">
        <f t="shared" si="11"/>
        <v>4.75</v>
      </c>
      <c r="I234" s="82">
        <v>105</v>
      </c>
      <c r="J234" s="82">
        <v>95</v>
      </c>
      <c r="K234" s="16"/>
      <c r="L234" s="82"/>
      <c r="M234" s="82"/>
    </row>
    <row r="235" spans="1:13" x14ac:dyDescent="0.35">
      <c r="B235" s="32"/>
      <c r="C235" s="79">
        <v>42496</v>
      </c>
      <c r="D235" s="15" t="s">
        <v>46</v>
      </c>
      <c r="E235" s="97">
        <v>99.4</v>
      </c>
      <c r="F235" s="82">
        <f t="shared" si="16"/>
        <v>100.01770270270254</v>
      </c>
      <c r="G235" s="15">
        <f t="shared" si="25"/>
        <v>0.79999999999999716</v>
      </c>
      <c r="H235" s="16">
        <f t="shared" si="11"/>
        <v>4.75</v>
      </c>
      <c r="I235" s="82">
        <v>105</v>
      </c>
      <c r="J235" s="82">
        <v>95</v>
      </c>
      <c r="K235" s="21">
        <f>STDEV(E234:E236)/AVERAGE(E234:E236)</f>
        <v>7.4930650577022962E-3</v>
      </c>
      <c r="L235" s="83">
        <f>AVERAGE(E234:E236)</f>
        <v>100.16666666666667</v>
      </c>
      <c r="M235" s="82">
        <f>_xlfn.STDEV.S(E234:E236)</f>
        <v>0.75055534994651341</v>
      </c>
    </row>
    <row r="236" spans="1:13" x14ac:dyDescent="0.35">
      <c r="B236" s="32"/>
      <c r="C236" s="79">
        <v>42497</v>
      </c>
      <c r="E236" s="97">
        <v>100.9</v>
      </c>
      <c r="F236" s="82">
        <f t="shared" si="16"/>
        <v>100.01770270270254</v>
      </c>
      <c r="G236" s="15">
        <f t="shared" si="25"/>
        <v>1.5</v>
      </c>
      <c r="H236" s="16">
        <f t="shared" si="11"/>
        <v>4.75</v>
      </c>
      <c r="I236" s="82">
        <v>105</v>
      </c>
      <c r="J236" s="82">
        <v>95</v>
      </c>
    </row>
    <row r="237" spans="1:13" x14ac:dyDescent="0.35">
      <c r="B237" s="32"/>
      <c r="C237" s="79">
        <v>42498</v>
      </c>
      <c r="E237" s="97">
        <v>99.3</v>
      </c>
      <c r="F237" s="82">
        <f t="shared" si="16"/>
        <v>100.01770270270254</v>
      </c>
      <c r="G237" s="15">
        <f t="shared" si="25"/>
        <v>1.6000000000000085</v>
      </c>
      <c r="H237" s="16">
        <f t="shared" si="11"/>
        <v>4.75</v>
      </c>
      <c r="I237" s="82">
        <v>105</v>
      </c>
      <c r="J237" s="82">
        <v>95</v>
      </c>
    </row>
    <row r="238" spans="1:13" x14ac:dyDescent="0.35">
      <c r="B238" s="32"/>
      <c r="C238" s="79">
        <v>42499</v>
      </c>
      <c r="D238" s="15" t="s">
        <v>46</v>
      </c>
      <c r="E238" s="97">
        <v>100.5</v>
      </c>
      <c r="F238" s="82">
        <f t="shared" si="16"/>
        <v>100.01770270270254</v>
      </c>
      <c r="G238" s="15">
        <f t="shared" si="25"/>
        <v>1.2000000000000028</v>
      </c>
      <c r="H238" s="16">
        <f t="shared" si="11"/>
        <v>4.75</v>
      </c>
      <c r="I238" s="82">
        <v>105</v>
      </c>
      <c r="J238" s="82">
        <v>95</v>
      </c>
      <c r="K238" s="21">
        <f>STDEV(E237:E239)/AVERAGE(E237:E239)</f>
        <v>7.5997435206427485E-3</v>
      </c>
      <c r="L238" s="83">
        <f>AVERAGE(E237:E239)</f>
        <v>99.633333333333326</v>
      </c>
      <c r="M238" s="82">
        <f>_xlfn.STDEV.S(E237:E239)</f>
        <v>0.75718777944003912</v>
      </c>
    </row>
    <row r="239" spans="1:13" x14ac:dyDescent="0.35">
      <c r="A239" s="15" t="s">
        <v>11</v>
      </c>
      <c r="B239" s="32">
        <v>42977</v>
      </c>
      <c r="C239" s="79">
        <v>42500</v>
      </c>
      <c r="E239" s="97">
        <v>99.1</v>
      </c>
      <c r="F239" s="82">
        <f t="shared" si="16"/>
        <v>100.01770270270254</v>
      </c>
      <c r="G239" s="15">
        <f t="shared" si="25"/>
        <v>1.4000000000000057</v>
      </c>
      <c r="H239" s="16">
        <f t="shared" si="11"/>
        <v>4.75</v>
      </c>
      <c r="I239" s="82">
        <v>105</v>
      </c>
      <c r="J239" s="82">
        <v>95</v>
      </c>
    </row>
    <row r="240" spans="1:13" x14ac:dyDescent="0.35">
      <c r="B240" s="32"/>
      <c r="C240" s="79">
        <v>42501</v>
      </c>
      <c r="E240" s="97">
        <v>105.2</v>
      </c>
      <c r="F240" s="82">
        <f t="shared" si="16"/>
        <v>100.01770270270254</v>
      </c>
      <c r="G240" s="15">
        <f t="shared" ref="G240:G245" si="26">ABS(E239-E240)</f>
        <v>6.1000000000000085</v>
      </c>
      <c r="H240" s="16">
        <f t="shared" si="11"/>
        <v>4.75</v>
      </c>
      <c r="I240" s="82">
        <v>105</v>
      </c>
      <c r="J240" s="82">
        <v>95</v>
      </c>
    </row>
    <row r="241" spans="1:13" x14ac:dyDescent="0.35">
      <c r="B241" s="32"/>
      <c r="C241" s="79">
        <v>42502</v>
      </c>
      <c r="D241" s="15" t="s">
        <v>47</v>
      </c>
      <c r="E241" s="97">
        <v>102.9</v>
      </c>
      <c r="F241" s="82">
        <f t="shared" si="16"/>
        <v>100.01770270270254</v>
      </c>
      <c r="G241" s="15">
        <f t="shared" si="26"/>
        <v>2.2999999999999972</v>
      </c>
      <c r="H241" s="16">
        <f t="shared" si="11"/>
        <v>4.75</v>
      </c>
      <c r="I241" s="82">
        <v>105</v>
      </c>
      <c r="J241" s="82">
        <v>95</v>
      </c>
      <c r="K241" s="21">
        <f>STDEV(E240:E242)/AVERAGE(E240:E242)</f>
        <v>1.7808905331047994E-2</v>
      </c>
      <c r="L241" s="83">
        <f>AVERAGE(E240:E242)</f>
        <v>104.90000000000002</v>
      </c>
      <c r="M241" s="82">
        <f>_xlfn.STDEV.S(E240:E242)</f>
        <v>1.868154169226935</v>
      </c>
    </row>
    <row r="242" spans="1:13" x14ac:dyDescent="0.35">
      <c r="B242" s="32"/>
      <c r="C242" s="79">
        <v>42503</v>
      </c>
      <c r="E242" s="97">
        <v>106.6</v>
      </c>
      <c r="F242" s="82">
        <f t="shared" si="16"/>
        <v>100.01770270270254</v>
      </c>
      <c r="G242" s="15">
        <f t="shared" si="26"/>
        <v>3.6999999999999886</v>
      </c>
      <c r="H242" s="16">
        <f t="shared" ref="H242" si="27">H241</f>
        <v>4.75</v>
      </c>
      <c r="I242" s="82">
        <v>105</v>
      </c>
      <c r="J242" s="82">
        <v>95</v>
      </c>
    </row>
    <row r="243" spans="1:13" x14ac:dyDescent="0.35">
      <c r="B243" s="32"/>
      <c r="C243" s="79">
        <v>42504</v>
      </c>
      <c r="E243" s="97">
        <v>105.6</v>
      </c>
      <c r="F243" s="82">
        <f t="shared" si="16"/>
        <v>100.01770270270254</v>
      </c>
      <c r="G243" s="15">
        <f t="shared" si="26"/>
        <v>1</v>
      </c>
      <c r="H243" s="16">
        <f t="shared" si="11"/>
        <v>4.75</v>
      </c>
      <c r="I243" s="82">
        <v>105</v>
      </c>
      <c r="J243" s="82">
        <v>95</v>
      </c>
    </row>
    <row r="244" spans="1:13" s="15" customFormat="1" x14ac:dyDescent="0.35">
      <c r="B244" s="32"/>
      <c r="C244" s="79">
        <v>42505</v>
      </c>
      <c r="D244" s="15" t="s">
        <v>47</v>
      </c>
      <c r="E244" s="97">
        <v>105.7</v>
      </c>
      <c r="F244" s="82">
        <f t="shared" si="16"/>
        <v>100.01770270270254</v>
      </c>
      <c r="G244" s="15">
        <f t="shared" si="26"/>
        <v>0.10000000000000853</v>
      </c>
      <c r="H244" s="16">
        <f t="shared" ref="H244:H309" si="28">H243</f>
        <v>4.75</v>
      </c>
      <c r="I244" s="82">
        <v>105</v>
      </c>
      <c r="J244" s="82">
        <v>95</v>
      </c>
      <c r="K244" s="21">
        <f>STDEV(E243:E245)/AVERAGE(E243:E245)</f>
        <v>9.0764909744714076E-3</v>
      </c>
      <c r="L244" s="83">
        <f>AVERAGE(E243:E245)</f>
        <v>105.10000000000001</v>
      </c>
      <c r="M244" s="82">
        <f>_xlfn.STDEV.S(E243:E245)</f>
        <v>0.9539392014169451</v>
      </c>
    </row>
    <row r="245" spans="1:13" s="15" customFormat="1" x14ac:dyDescent="0.35">
      <c r="B245" s="32"/>
      <c r="C245" s="79">
        <v>42506</v>
      </c>
      <c r="E245" s="97">
        <v>104</v>
      </c>
      <c r="F245" s="82">
        <f t="shared" si="16"/>
        <v>100.01770270270254</v>
      </c>
      <c r="G245" s="15">
        <f t="shared" si="26"/>
        <v>1.7000000000000028</v>
      </c>
      <c r="H245" s="16">
        <f t="shared" si="28"/>
        <v>4.75</v>
      </c>
      <c r="I245" s="82">
        <v>105</v>
      </c>
      <c r="J245" s="82">
        <v>95</v>
      </c>
      <c r="K245" s="16"/>
      <c r="L245" s="82"/>
      <c r="M245" s="82"/>
    </row>
    <row r="246" spans="1:13" s="15" customFormat="1" x14ac:dyDescent="0.35">
      <c r="A246" s="15" t="s">
        <v>11</v>
      </c>
      <c r="B246" s="32">
        <v>42991</v>
      </c>
      <c r="C246" s="79">
        <v>42507</v>
      </c>
      <c r="E246" s="97">
        <v>99.2</v>
      </c>
      <c r="F246" s="82">
        <f t="shared" si="16"/>
        <v>100.01770270270254</v>
      </c>
      <c r="G246" s="15">
        <f t="shared" ref="G246:G248" si="29">ABS(E245-E246)</f>
        <v>4.7999999999999972</v>
      </c>
      <c r="H246" s="16">
        <f t="shared" si="28"/>
        <v>4.75</v>
      </c>
      <c r="I246" s="82">
        <v>105</v>
      </c>
      <c r="J246" s="82">
        <v>95</v>
      </c>
      <c r="K246" s="16"/>
      <c r="L246" s="82"/>
      <c r="M246" s="82"/>
    </row>
    <row r="247" spans="1:13" s="15" customFormat="1" x14ac:dyDescent="0.35">
      <c r="B247" s="32"/>
      <c r="C247" s="79">
        <v>42508</v>
      </c>
      <c r="D247" s="15" t="s">
        <v>49</v>
      </c>
      <c r="E247" s="97">
        <v>96.4</v>
      </c>
      <c r="F247" s="82">
        <f t="shared" si="16"/>
        <v>100.01770270270254</v>
      </c>
      <c r="G247" s="15">
        <f t="shared" si="29"/>
        <v>2.7999999999999972</v>
      </c>
      <c r="H247" s="16">
        <f t="shared" si="28"/>
        <v>4.75</v>
      </c>
      <c r="I247" s="82">
        <v>105</v>
      </c>
      <c r="J247" s="82">
        <v>95</v>
      </c>
      <c r="K247" s="21">
        <f>STDEV(E246:E248)/AVERAGE(E246:E248)</f>
        <v>3.5870721649443632E-2</v>
      </c>
      <c r="L247" s="83">
        <f>AVERAGE(E246:E248)</f>
        <v>99.7</v>
      </c>
      <c r="M247" s="82">
        <f>_xlfn.STDEV.S(E246:E248)</f>
        <v>3.5763109484495303</v>
      </c>
    </row>
    <row r="248" spans="1:13" s="15" customFormat="1" x14ac:dyDescent="0.35">
      <c r="B248" s="32"/>
      <c r="C248" s="79">
        <v>42509</v>
      </c>
      <c r="E248" s="97">
        <v>103.5</v>
      </c>
      <c r="F248" s="82">
        <f t="shared" si="16"/>
        <v>100.01770270270254</v>
      </c>
      <c r="G248" s="15">
        <f t="shared" si="29"/>
        <v>7.0999999999999943</v>
      </c>
      <c r="H248" s="16">
        <f t="shared" si="28"/>
        <v>4.75</v>
      </c>
      <c r="I248" s="82">
        <v>105</v>
      </c>
      <c r="J248" s="82">
        <v>95</v>
      </c>
      <c r="K248" s="16"/>
      <c r="L248" s="82"/>
      <c r="M248" s="82"/>
    </row>
    <row r="249" spans="1:13" s="15" customFormat="1" x14ac:dyDescent="0.35">
      <c r="B249" s="32"/>
      <c r="C249" s="79">
        <v>42510</v>
      </c>
      <c r="E249" s="97">
        <v>102.1</v>
      </c>
      <c r="F249" s="82">
        <f t="shared" si="16"/>
        <v>100.01770270270254</v>
      </c>
      <c r="G249" s="15">
        <f t="shared" ref="G249:G254" si="30">ABS(E248-E249)</f>
        <v>1.4000000000000057</v>
      </c>
      <c r="H249" s="16">
        <f t="shared" si="28"/>
        <v>4.75</v>
      </c>
      <c r="I249" s="82">
        <v>105</v>
      </c>
      <c r="J249" s="82">
        <v>95</v>
      </c>
      <c r="K249" s="16"/>
      <c r="L249" s="82"/>
      <c r="M249" s="82"/>
    </row>
    <row r="250" spans="1:13" s="15" customFormat="1" x14ac:dyDescent="0.35">
      <c r="B250" s="32"/>
      <c r="C250" s="79">
        <v>42511</v>
      </c>
      <c r="D250" s="15" t="s">
        <v>50</v>
      </c>
      <c r="E250" s="97">
        <v>100.5</v>
      </c>
      <c r="F250" s="82">
        <f t="shared" si="16"/>
        <v>100.01770270270254</v>
      </c>
      <c r="G250" s="15">
        <f t="shared" si="30"/>
        <v>1.5999999999999943</v>
      </c>
      <c r="H250" s="16">
        <f t="shared" si="28"/>
        <v>4.75</v>
      </c>
      <c r="I250" s="82">
        <v>105</v>
      </c>
      <c r="J250" s="82">
        <v>95</v>
      </c>
      <c r="K250" s="21">
        <f>STDEV(E249:E251)/AVERAGE(E249:E251)</f>
        <v>3.1205035681904379E-2</v>
      </c>
      <c r="L250" s="83">
        <f>AVERAGE(E249:E251)</f>
        <v>99.566666666666663</v>
      </c>
      <c r="M250" s="82">
        <f>_xlfn.STDEV.S(E249:E251)</f>
        <v>3.1069813860616127</v>
      </c>
    </row>
    <row r="251" spans="1:13" s="15" customFormat="1" x14ac:dyDescent="0.35">
      <c r="B251" s="32"/>
      <c r="C251" s="79">
        <v>42512</v>
      </c>
      <c r="E251" s="97">
        <v>96.1</v>
      </c>
      <c r="F251" s="82">
        <f t="shared" si="16"/>
        <v>100.01770270270254</v>
      </c>
      <c r="G251" s="15">
        <f t="shared" si="30"/>
        <v>4.4000000000000057</v>
      </c>
      <c r="H251" s="16">
        <f t="shared" si="28"/>
        <v>4.75</v>
      </c>
      <c r="I251" s="82">
        <v>105</v>
      </c>
      <c r="J251" s="82">
        <v>95</v>
      </c>
      <c r="K251" s="16"/>
      <c r="L251" s="82"/>
      <c r="M251" s="82"/>
    </row>
    <row r="252" spans="1:13" s="15" customFormat="1" x14ac:dyDescent="0.35">
      <c r="A252" s="15" t="s">
        <v>11</v>
      </c>
      <c r="B252" s="32">
        <v>42998</v>
      </c>
      <c r="C252" s="79">
        <v>42513</v>
      </c>
      <c r="E252" s="97">
        <v>104.7</v>
      </c>
      <c r="F252" s="82">
        <f t="shared" si="16"/>
        <v>100.01770270270254</v>
      </c>
      <c r="G252" s="15">
        <f t="shared" si="30"/>
        <v>8.6000000000000085</v>
      </c>
      <c r="H252" s="16">
        <f t="shared" si="28"/>
        <v>4.75</v>
      </c>
      <c r="I252" s="82">
        <v>105</v>
      </c>
      <c r="J252" s="82">
        <v>95</v>
      </c>
      <c r="K252" s="16"/>
      <c r="L252" s="82"/>
      <c r="M252" s="82"/>
    </row>
    <row r="253" spans="1:13" s="15" customFormat="1" x14ac:dyDescent="0.35">
      <c r="B253" s="32"/>
      <c r="C253" s="79">
        <v>42514</v>
      </c>
      <c r="D253" s="15" t="s">
        <v>51</v>
      </c>
      <c r="E253" s="97">
        <v>102.2</v>
      </c>
      <c r="F253" s="82">
        <f t="shared" si="16"/>
        <v>100.01770270270254</v>
      </c>
      <c r="G253" s="15">
        <f t="shared" si="30"/>
        <v>2.5</v>
      </c>
      <c r="H253" s="16">
        <f t="shared" si="28"/>
        <v>4.75</v>
      </c>
      <c r="I253" s="82">
        <v>105</v>
      </c>
      <c r="J253" s="82">
        <v>95</v>
      </c>
      <c r="K253" s="21">
        <f>STDEV(E252:E254)/AVERAGE(E252:E254)</f>
        <v>1.3896428173691249E-2</v>
      </c>
      <c r="L253" s="83">
        <f>AVERAGE(E252:E254)</f>
        <v>103.86666666666667</v>
      </c>
      <c r="M253" s="82">
        <f>_xlfn.STDEV.S(E252:E254)</f>
        <v>1.4433756729740645</v>
      </c>
    </row>
    <row r="254" spans="1:13" s="15" customFormat="1" x14ac:dyDescent="0.35">
      <c r="B254" s="32"/>
      <c r="C254" s="79">
        <v>42515</v>
      </c>
      <c r="D254" s="44"/>
      <c r="E254" s="97">
        <v>104.7</v>
      </c>
      <c r="F254" s="82">
        <f t="shared" si="16"/>
        <v>100.01770270270254</v>
      </c>
      <c r="G254" s="15">
        <f t="shared" si="30"/>
        <v>2.5</v>
      </c>
      <c r="H254" s="16">
        <f t="shared" si="28"/>
        <v>4.75</v>
      </c>
      <c r="I254" s="82">
        <v>105</v>
      </c>
      <c r="J254" s="82">
        <v>95</v>
      </c>
      <c r="K254" s="16"/>
      <c r="L254" s="82"/>
      <c r="M254" s="82"/>
    </row>
    <row r="255" spans="1:13" s="15" customFormat="1" x14ac:dyDescent="0.35">
      <c r="A255" s="15" t="s">
        <v>11</v>
      </c>
      <c r="B255" s="32">
        <v>43003</v>
      </c>
      <c r="C255" s="79">
        <v>42516</v>
      </c>
      <c r="D255" s="44"/>
      <c r="E255" s="97">
        <v>100.9</v>
      </c>
      <c r="F255" s="82">
        <f t="shared" si="16"/>
        <v>100.01770270270254</v>
      </c>
      <c r="G255" s="15">
        <f t="shared" ref="G255:G260" si="31">ABS(E254-E255)</f>
        <v>3.7999999999999972</v>
      </c>
      <c r="H255" s="16">
        <f t="shared" si="28"/>
        <v>4.75</v>
      </c>
      <c r="I255" s="82">
        <v>105</v>
      </c>
      <c r="J255" s="82">
        <v>95</v>
      </c>
      <c r="K255" s="16"/>
      <c r="L255" s="82"/>
      <c r="M255" s="82"/>
    </row>
    <row r="256" spans="1:13" s="15" customFormat="1" x14ac:dyDescent="0.35">
      <c r="B256" s="32"/>
      <c r="C256" s="79">
        <v>42517</v>
      </c>
      <c r="D256" s="15" t="s">
        <v>52</v>
      </c>
      <c r="E256" s="97">
        <v>102.5</v>
      </c>
      <c r="F256" s="82">
        <f t="shared" si="16"/>
        <v>100.01770270270254</v>
      </c>
      <c r="G256" s="15">
        <f t="shared" si="31"/>
        <v>1.5999999999999943</v>
      </c>
      <c r="H256" s="16">
        <f t="shared" si="28"/>
        <v>4.75</v>
      </c>
      <c r="I256" s="82">
        <v>105</v>
      </c>
      <c r="J256" s="82">
        <v>95</v>
      </c>
      <c r="K256" s="21">
        <f>STDEV(E255:E257)/AVERAGE(E255:E257)</f>
        <v>8.7928905557545615E-3</v>
      </c>
      <c r="L256" s="83">
        <f>AVERAGE(E255:E257)</f>
        <v>101.93333333333334</v>
      </c>
      <c r="M256" s="82">
        <f>_xlfn.STDEV.S(E255:E257)</f>
        <v>0.89628864398324837</v>
      </c>
    </row>
    <row r="257" spans="1:13" s="15" customFormat="1" x14ac:dyDescent="0.35">
      <c r="B257" s="32"/>
      <c r="C257" s="79">
        <v>42518</v>
      </c>
      <c r="E257" s="97">
        <v>102.4</v>
      </c>
      <c r="F257" s="82">
        <f t="shared" si="16"/>
        <v>100.01770270270254</v>
      </c>
      <c r="G257" s="15">
        <f t="shared" si="31"/>
        <v>9.9999999999994316E-2</v>
      </c>
      <c r="H257" s="16">
        <f t="shared" si="28"/>
        <v>4.75</v>
      </c>
      <c r="I257" s="82">
        <v>105</v>
      </c>
      <c r="J257" s="82">
        <v>95</v>
      </c>
      <c r="K257" s="16"/>
      <c r="L257" s="82"/>
      <c r="M257" s="82"/>
    </row>
    <row r="258" spans="1:13" s="15" customFormat="1" x14ac:dyDescent="0.35">
      <c r="B258" s="32"/>
      <c r="C258" s="79">
        <v>42519</v>
      </c>
      <c r="E258" s="97">
        <v>99.9</v>
      </c>
      <c r="F258" s="82">
        <f t="shared" si="16"/>
        <v>100.01770270270254</v>
      </c>
      <c r="G258" s="15">
        <f t="shared" si="31"/>
        <v>2.5</v>
      </c>
      <c r="H258" s="16">
        <f t="shared" si="28"/>
        <v>4.75</v>
      </c>
      <c r="I258" s="82">
        <v>105</v>
      </c>
      <c r="J258" s="82">
        <v>95</v>
      </c>
      <c r="K258" s="16"/>
      <c r="L258" s="82"/>
      <c r="M258" s="82"/>
    </row>
    <row r="259" spans="1:13" s="15" customFormat="1" x14ac:dyDescent="0.35">
      <c r="B259" s="32"/>
      <c r="C259" s="79">
        <v>42520</v>
      </c>
      <c r="D259" s="15" t="s">
        <v>52</v>
      </c>
      <c r="E259" s="97">
        <v>100.8</v>
      </c>
      <c r="F259" s="82">
        <f t="shared" si="16"/>
        <v>100.01770270270254</v>
      </c>
      <c r="G259" s="15">
        <f t="shared" si="31"/>
        <v>0.89999999999999147</v>
      </c>
      <c r="H259" s="16">
        <f t="shared" si="28"/>
        <v>4.75</v>
      </c>
      <c r="I259" s="82">
        <v>105</v>
      </c>
      <c r="J259" s="82">
        <v>95</v>
      </c>
      <c r="K259" s="21">
        <f>STDEV(E258:E260)/AVERAGE(E258:E260)</f>
        <v>6.2077514894615712E-3</v>
      </c>
      <c r="L259" s="83">
        <f>AVERAGE(E258:E260)</f>
        <v>100.59999999999998</v>
      </c>
      <c r="M259" s="82">
        <f>_xlfn.STDEV.S(E258:E260)</f>
        <v>0.62449979983983395</v>
      </c>
    </row>
    <row r="260" spans="1:13" s="15" customFormat="1" x14ac:dyDescent="0.35">
      <c r="B260" s="32"/>
      <c r="C260" s="79">
        <v>42521</v>
      </c>
      <c r="E260" s="97">
        <v>101.1</v>
      </c>
      <c r="F260" s="82">
        <f t="shared" si="16"/>
        <v>100.01770270270254</v>
      </c>
      <c r="G260" s="15">
        <f t="shared" si="31"/>
        <v>0.29999999999999716</v>
      </c>
      <c r="H260" s="16">
        <f t="shared" si="28"/>
        <v>4.75</v>
      </c>
      <c r="I260" s="82">
        <v>105</v>
      </c>
      <c r="J260" s="82">
        <v>95</v>
      </c>
      <c r="K260" s="16"/>
      <c r="L260" s="82"/>
      <c r="M260" s="82"/>
    </row>
    <row r="261" spans="1:13" s="15" customFormat="1" x14ac:dyDescent="0.35">
      <c r="A261" s="15" t="s">
        <v>11</v>
      </c>
      <c r="B261" s="32">
        <v>43006</v>
      </c>
      <c r="C261" s="79">
        <v>42522</v>
      </c>
      <c r="E261" s="97">
        <v>100.1</v>
      </c>
      <c r="F261" s="82">
        <f t="shared" si="16"/>
        <v>100.01770270270254</v>
      </c>
      <c r="G261" s="15">
        <f t="shared" ref="G261:G263" si="32">ABS(E260-E261)</f>
        <v>1</v>
      </c>
      <c r="H261" s="16">
        <f t="shared" si="28"/>
        <v>4.75</v>
      </c>
      <c r="I261" s="82">
        <v>105</v>
      </c>
      <c r="J261" s="82">
        <v>95</v>
      </c>
      <c r="K261" s="16"/>
      <c r="L261" s="82"/>
      <c r="M261" s="82"/>
    </row>
    <row r="262" spans="1:13" s="15" customFormat="1" x14ac:dyDescent="0.35">
      <c r="B262" s="32"/>
      <c r="C262" s="79">
        <v>42523</v>
      </c>
      <c r="D262" s="15" t="s">
        <v>54</v>
      </c>
      <c r="E262" s="97">
        <v>102.5</v>
      </c>
      <c r="F262" s="82">
        <f t="shared" si="16"/>
        <v>100.01770270270254</v>
      </c>
      <c r="G262" s="15">
        <f t="shared" si="32"/>
        <v>2.4000000000000057</v>
      </c>
      <c r="H262" s="16">
        <f t="shared" si="28"/>
        <v>4.75</v>
      </c>
      <c r="I262" s="82">
        <v>105</v>
      </c>
      <c r="J262" s="82">
        <v>95</v>
      </c>
      <c r="K262" s="21">
        <f>STDEV(E261:E263)/AVERAGE(E261:E263)</f>
        <v>1.4681198994988853E-2</v>
      </c>
      <c r="L262" s="83">
        <f>AVERAGE(E261:E263)</f>
        <v>100.8</v>
      </c>
      <c r="M262" s="82">
        <f>_xlfn.STDEV.S(E261:E263)</f>
        <v>1.4798648586948764</v>
      </c>
    </row>
    <row r="263" spans="1:13" s="15" customFormat="1" x14ac:dyDescent="0.35">
      <c r="B263" s="32"/>
      <c r="C263" s="79">
        <v>42524</v>
      </c>
      <c r="E263" s="97">
        <v>99.8</v>
      </c>
      <c r="F263" s="82">
        <f t="shared" si="16"/>
        <v>100.01770270270254</v>
      </c>
      <c r="G263" s="15">
        <f t="shared" si="32"/>
        <v>2.7000000000000028</v>
      </c>
      <c r="H263" s="16">
        <f t="shared" si="28"/>
        <v>4.75</v>
      </c>
      <c r="I263" s="82">
        <v>105</v>
      </c>
      <c r="J263" s="82">
        <v>95</v>
      </c>
      <c r="K263" s="16"/>
      <c r="L263" s="82"/>
      <c r="M263" s="82"/>
    </row>
    <row r="264" spans="1:13" s="15" customFormat="1" x14ac:dyDescent="0.35">
      <c r="A264" s="15" t="s">
        <v>11</v>
      </c>
      <c r="B264" s="32" t="s">
        <v>56</v>
      </c>
      <c r="C264" s="79">
        <v>42525</v>
      </c>
      <c r="E264" s="97">
        <v>99.1</v>
      </c>
      <c r="F264" s="82">
        <f t="shared" si="16"/>
        <v>100.01770270270254</v>
      </c>
      <c r="G264" s="15">
        <f t="shared" ref="G264:G266" si="33">ABS(E263-E264)</f>
        <v>0.70000000000000284</v>
      </c>
      <c r="H264" s="16">
        <f t="shared" si="28"/>
        <v>4.75</v>
      </c>
      <c r="I264" s="82">
        <v>105</v>
      </c>
      <c r="J264" s="82">
        <v>95</v>
      </c>
      <c r="K264" s="16"/>
      <c r="L264" s="82"/>
      <c r="M264" s="82"/>
    </row>
    <row r="265" spans="1:13" s="15" customFormat="1" x14ac:dyDescent="0.35">
      <c r="B265" s="32"/>
      <c r="C265" s="79">
        <v>42526</v>
      </c>
      <c r="D265" s="15" t="s">
        <v>204</v>
      </c>
      <c r="E265" s="97">
        <v>102.9</v>
      </c>
      <c r="F265" s="82">
        <f t="shared" ref="F265:F351" si="34">F264</f>
        <v>100.01770270270254</v>
      </c>
      <c r="G265" s="15">
        <f t="shared" si="33"/>
        <v>3.8000000000000114</v>
      </c>
      <c r="H265" s="16">
        <f t="shared" si="28"/>
        <v>4.75</v>
      </c>
      <c r="I265" s="82">
        <v>105</v>
      </c>
      <c r="J265" s="82">
        <v>95</v>
      </c>
      <c r="K265" s="21">
        <f>STDEV(E264:E266)/AVERAGE(E264:E266)</f>
        <v>1.927727725350117E-2</v>
      </c>
      <c r="L265" s="83">
        <f>AVERAGE(E264:E266)</f>
        <v>100.76666666666667</v>
      </c>
      <c r="M265" s="82">
        <f>_xlfn.STDEV.S(E264:E266)</f>
        <v>1.942506971244468</v>
      </c>
    </row>
    <row r="266" spans="1:13" s="15" customFormat="1" x14ac:dyDescent="0.35">
      <c r="B266" s="32"/>
      <c r="C266" s="79">
        <v>42527</v>
      </c>
      <c r="E266" s="97">
        <v>100.3</v>
      </c>
      <c r="F266" s="82">
        <f t="shared" si="34"/>
        <v>100.01770270270254</v>
      </c>
      <c r="G266" s="15">
        <f t="shared" si="33"/>
        <v>2.6000000000000085</v>
      </c>
      <c r="H266" s="16">
        <f t="shared" si="28"/>
        <v>4.75</v>
      </c>
      <c r="I266" s="82">
        <v>105</v>
      </c>
      <c r="J266" s="82">
        <v>95</v>
      </c>
      <c r="K266" s="16"/>
      <c r="L266" s="82"/>
      <c r="M266" s="82"/>
    </row>
    <row r="267" spans="1:13" s="15" customFormat="1" x14ac:dyDescent="0.35">
      <c r="A267" s="15" t="s">
        <v>11</v>
      </c>
      <c r="B267" s="32">
        <v>43026</v>
      </c>
      <c r="C267" s="79">
        <v>42528</v>
      </c>
      <c r="E267" s="97">
        <v>101.7</v>
      </c>
      <c r="F267" s="82">
        <f t="shared" si="34"/>
        <v>100.01770270270254</v>
      </c>
      <c r="G267" s="15">
        <f t="shared" ref="G267:G269" si="35">ABS(E266-E267)</f>
        <v>1.4000000000000057</v>
      </c>
      <c r="H267" s="16">
        <f t="shared" si="28"/>
        <v>4.75</v>
      </c>
      <c r="I267" s="82">
        <v>105</v>
      </c>
      <c r="J267" s="82">
        <v>95</v>
      </c>
      <c r="K267" s="16"/>
      <c r="L267" s="82"/>
      <c r="M267" s="82"/>
    </row>
    <row r="268" spans="1:13" s="15" customFormat="1" x14ac:dyDescent="0.35">
      <c r="B268" s="32"/>
      <c r="C268" s="79">
        <v>42529</v>
      </c>
      <c r="D268" s="15" t="s">
        <v>205</v>
      </c>
      <c r="E268" s="97">
        <v>97.3</v>
      </c>
      <c r="F268" s="82">
        <f t="shared" si="34"/>
        <v>100.01770270270254</v>
      </c>
      <c r="G268" s="15">
        <f t="shared" si="35"/>
        <v>4.4000000000000057</v>
      </c>
      <c r="H268" s="16">
        <f t="shared" si="28"/>
        <v>4.75</v>
      </c>
      <c r="I268" s="82">
        <v>105</v>
      </c>
      <c r="J268" s="82">
        <v>95</v>
      </c>
      <c r="K268" s="21">
        <f>STDEV(E267:E269)/AVERAGE(E267:E269)</f>
        <v>2.455045814579537E-2</v>
      </c>
      <c r="L268" s="83">
        <f>AVERAGE(E267:E269)</f>
        <v>100.13333333333333</v>
      </c>
      <c r="M268" s="82">
        <f>_xlfn.STDEV.S(E267:E269)</f>
        <v>2.4583192089989763</v>
      </c>
    </row>
    <row r="269" spans="1:13" s="15" customFormat="1" x14ac:dyDescent="0.35">
      <c r="B269" s="32"/>
      <c r="C269" s="79">
        <v>42530</v>
      </c>
      <c r="E269" s="97">
        <v>101.4</v>
      </c>
      <c r="F269" s="82">
        <f t="shared" si="34"/>
        <v>100.01770270270254</v>
      </c>
      <c r="G269" s="15">
        <f t="shared" si="35"/>
        <v>4.1000000000000085</v>
      </c>
      <c r="H269" s="16">
        <f t="shared" si="28"/>
        <v>4.75</v>
      </c>
      <c r="I269" s="82">
        <v>105</v>
      </c>
      <c r="J269" s="82">
        <v>95</v>
      </c>
      <c r="K269" s="16"/>
      <c r="L269" s="82"/>
      <c r="M269" s="82"/>
    </row>
    <row r="270" spans="1:13" s="15" customFormat="1" x14ac:dyDescent="0.35">
      <c r="B270" s="32"/>
      <c r="C270" s="79">
        <v>42531</v>
      </c>
      <c r="E270" s="97">
        <v>104.6</v>
      </c>
      <c r="F270" s="82">
        <f t="shared" si="34"/>
        <v>100.01770270270254</v>
      </c>
      <c r="G270" s="15">
        <f t="shared" ref="G270:G272" si="36">ABS(E269-E270)</f>
        <v>3.1999999999999886</v>
      </c>
      <c r="H270" s="16">
        <f t="shared" si="28"/>
        <v>4.75</v>
      </c>
      <c r="I270" s="82">
        <v>105</v>
      </c>
      <c r="J270" s="82">
        <v>95</v>
      </c>
      <c r="K270" s="16"/>
      <c r="L270" s="82"/>
      <c r="M270" s="82"/>
    </row>
    <row r="271" spans="1:13" s="15" customFormat="1" x14ac:dyDescent="0.35">
      <c r="B271" s="32"/>
      <c r="C271" s="79">
        <v>42532</v>
      </c>
      <c r="D271" s="15" t="s">
        <v>206</v>
      </c>
      <c r="E271" s="97">
        <v>103.2</v>
      </c>
      <c r="F271" s="82">
        <f t="shared" si="34"/>
        <v>100.01770270270254</v>
      </c>
      <c r="G271" s="15">
        <f t="shared" si="36"/>
        <v>1.3999999999999915</v>
      </c>
      <c r="H271" s="16">
        <f t="shared" si="28"/>
        <v>4.75</v>
      </c>
      <c r="I271" s="82">
        <v>105</v>
      </c>
      <c r="J271" s="82">
        <v>95</v>
      </c>
      <c r="K271" s="21">
        <f>STDEV(E270:E272)/AVERAGE(E270:E272)</f>
        <v>1.9212501151037169E-2</v>
      </c>
      <c r="L271" s="83">
        <f>AVERAGE(E270:E272)</f>
        <v>102.83333333333333</v>
      </c>
      <c r="M271" s="82">
        <f>_xlfn.STDEV.S(E270:E272)</f>
        <v>1.9756855350316553</v>
      </c>
    </row>
    <row r="272" spans="1:13" s="15" customFormat="1" x14ac:dyDescent="0.35">
      <c r="B272" s="32"/>
      <c r="C272" s="79">
        <v>42533</v>
      </c>
      <c r="E272" s="97">
        <v>100.7</v>
      </c>
      <c r="F272" s="82">
        <f t="shared" si="34"/>
        <v>100.01770270270254</v>
      </c>
      <c r="G272" s="15">
        <f t="shared" si="36"/>
        <v>2.5</v>
      </c>
      <c r="H272" s="16">
        <f t="shared" si="28"/>
        <v>4.75</v>
      </c>
      <c r="I272" s="82">
        <v>105</v>
      </c>
      <c r="J272" s="82">
        <v>95</v>
      </c>
      <c r="K272" s="16"/>
      <c r="L272" s="82"/>
      <c r="M272" s="82"/>
    </row>
    <row r="273" spans="1:14" s="15" customFormat="1" x14ac:dyDescent="0.35">
      <c r="A273" s="15" t="s">
        <v>11</v>
      </c>
      <c r="B273" s="32">
        <v>43049</v>
      </c>
      <c r="C273" s="79">
        <v>42534</v>
      </c>
      <c r="E273" s="97">
        <v>102.7</v>
      </c>
      <c r="F273" s="82">
        <f t="shared" si="34"/>
        <v>100.01770270270254</v>
      </c>
      <c r="G273" s="15">
        <f t="shared" ref="G273:G275" si="37">ABS(E272-E273)</f>
        <v>2</v>
      </c>
      <c r="H273" s="16">
        <f t="shared" si="28"/>
        <v>4.75</v>
      </c>
      <c r="I273" s="82">
        <v>105</v>
      </c>
      <c r="J273" s="82">
        <v>95</v>
      </c>
      <c r="K273" s="16"/>
      <c r="L273" s="82"/>
      <c r="M273" s="82"/>
    </row>
    <row r="274" spans="1:14" s="15" customFormat="1" x14ac:dyDescent="0.35">
      <c r="B274" s="32"/>
      <c r="C274" s="79">
        <v>42535</v>
      </c>
      <c r="D274" s="15" t="s">
        <v>57</v>
      </c>
      <c r="E274" s="97">
        <v>101.5</v>
      </c>
      <c r="F274" s="82">
        <f t="shared" si="34"/>
        <v>100.01770270270254</v>
      </c>
      <c r="G274" s="15">
        <f t="shared" si="37"/>
        <v>1.2000000000000028</v>
      </c>
      <c r="H274" s="16">
        <f t="shared" si="28"/>
        <v>4.75</v>
      </c>
      <c r="I274" s="82">
        <v>105</v>
      </c>
      <c r="J274" s="82">
        <v>95</v>
      </c>
      <c r="K274" s="21">
        <f>STDEV(E273:E275)/AVERAGE(E273:E275)</f>
        <v>5.9883380528661821E-3</v>
      </c>
      <c r="L274" s="83">
        <f>AVERAGE(E273:E275)</f>
        <v>102.03333333333335</v>
      </c>
      <c r="M274" s="82">
        <f>_xlfn.STDEV.S(E273:E275)</f>
        <v>0.61101009266077955</v>
      </c>
    </row>
    <row r="275" spans="1:14" s="15" customFormat="1" x14ac:dyDescent="0.35">
      <c r="B275" s="32"/>
      <c r="C275" s="79">
        <v>42536</v>
      </c>
      <c r="E275" s="97">
        <v>101.9</v>
      </c>
      <c r="F275" s="82">
        <f t="shared" si="34"/>
        <v>100.01770270270254</v>
      </c>
      <c r="G275" s="15">
        <f t="shared" si="37"/>
        <v>0.40000000000000568</v>
      </c>
      <c r="H275" s="16">
        <f t="shared" si="28"/>
        <v>4.75</v>
      </c>
      <c r="I275" s="82">
        <v>105</v>
      </c>
      <c r="J275" s="82">
        <v>95</v>
      </c>
      <c r="K275" s="16"/>
      <c r="L275" s="82"/>
      <c r="M275" s="82"/>
    </row>
    <row r="276" spans="1:14" s="15" customFormat="1" x14ac:dyDescent="0.35">
      <c r="B276" s="32"/>
      <c r="C276" s="79">
        <v>42537</v>
      </c>
      <c r="E276" s="97">
        <v>100.9</v>
      </c>
      <c r="F276" s="82">
        <f t="shared" si="34"/>
        <v>100.01770270270254</v>
      </c>
      <c r="G276" s="15">
        <f t="shared" ref="G276:G278" si="38">ABS(E275-E276)</f>
        <v>1</v>
      </c>
      <c r="H276" s="16">
        <f t="shared" si="28"/>
        <v>4.75</v>
      </c>
      <c r="I276" s="82">
        <v>105</v>
      </c>
      <c r="J276" s="82">
        <v>95</v>
      </c>
      <c r="K276" s="16"/>
      <c r="L276" s="82"/>
      <c r="M276" s="82"/>
    </row>
    <row r="277" spans="1:14" s="15" customFormat="1" x14ac:dyDescent="0.35">
      <c r="B277" s="32"/>
      <c r="C277" s="79">
        <v>42538</v>
      </c>
      <c r="D277" s="15" t="s">
        <v>57</v>
      </c>
      <c r="E277" s="97">
        <v>103.1</v>
      </c>
      <c r="F277" s="82">
        <f t="shared" si="34"/>
        <v>100.01770270270254</v>
      </c>
      <c r="G277" s="15">
        <f t="shared" si="38"/>
        <v>2.1999999999999886</v>
      </c>
      <c r="H277" s="16">
        <f t="shared" si="28"/>
        <v>4.75</v>
      </c>
      <c r="I277" s="82">
        <v>105</v>
      </c>
      <c r="J277" s="82">
        <v>95</v>
      </c>
      <c r="K277" s="21">
        <f>STDEV(E276:E278)/AVERAGE(E276:E278)</f>
        <v>1.2139833976276319E-2</v>
      </c>
      <c r="L277" s="83">
        <f>AVERAGE(E276:E278)</f>
        <v>102.33333333333333</v>
      </c>
      <c r="M277" s="82">
        <f>_xlfn.STDEV.S(E276:E278)</f>
        <v>1.2423096769056099</v>
      </c>
    </row>
    <row r="278" spans="1:14" s="15" customFormat="1" x14ac:dyDescent="0.35">
      <c r="B278" s="32"/>
      <c r="C278" s="79">
        <v>42539</v>
      </c>
      <c r="E278" s="97">
        <v>103</v>
      </c>
      <c r="F278" s="82">
        <f t="shared" si="34"/>
        <v>100.01770270270254</v>
      </c>
      <c r="G278" s="15">
        <f t="shared" si="38"/>
        <v>9.9999999999994316E-2</v>
      </c>
      <c r="H278" s="16">
        <f t="shared" si="28"/>
        <v>4.75</v>
      </c>
      <c r="I278" s="82">
        <v>105</v>
      </c>
      <c r="J278" s="82">
        <v>95</v>
      </c>
      <c r="K278" s="16"/>
      <c r="L278" s="82"/>
      <c r="M278" s="82"/>
    </row>
    <row r="279" spans="1:14" s="15" customFormat="1" x14ac:dyDescent="0.35">
      <c r="A279" s="15" t="s">
        <v>11</v>
      </c>
      <c r="B279" s="32">
        <v>43059</v>
      </c>
      <c r="C279" s="79">
        <v>42540</v>
      </c>
      <c r="E279" s="97">
        <v>98.9</v>
      </c>
      <c r="F279" s="82">
        <f t="shared" si="34"/>
        <v>100.01770270270254</v>
      </c>
      <c r="G279" s="15">
        <f t="shared" ref="G279:G284" si="39">ABS(E278-E279)</f>
        <v>4.0999999999999943</v>
      </c>
      <c r="H279" s="16">
        <f t="shared" si="28"/>
        <v>4.75</v>
      </c>
      <c r="I279" s="82">
        <v>105</v>
      </c>
      <c r="J279" s="82">
        <v>95</v>
      </c>
      <c r="K279" s="16"/>
      <c r="L279" s="82"/>
      <c r="M279" s="82"/>
    </row>
    <row r="280" spans="1:14" s="15" customFormat="1" x14ac:dyDescent="0.35">
      <c r="B280" s="32"/>
      <c r="C280" s="79">
        <v>42541</v>
      </c>
      <c r="D280" s="15" t="s">
        <v>58</v>
      </c>
      <c r="E280" s="97">
        <v>98.4</v>
      </c>
      <c r="F280" s="82">
        <f t="shared" si="34"/>
        <v>100.01770270270254</v>
      </c>
      <c r="G280" s="15">
        <f t="shared" si="39"/>
        <v>0.5</v>
      </c>
      <c r="H280" s="16">
        <f t="shared" si="28"/>
        <v>4.75</v>
      </c>
      <c r="I280" s="82">
        <v>105</v>
      </c>
      <c r="J280" s="82">
        <v>95</v>
      </c>
      <c r="K280" s="21">
        <f>STDEV(E279:E281)/AVERAGE(E279:E281)</f>
        <v>6.6708428527996562E-3</v>
      </c>
      <c r="L280" s="83">
        <f>AVERAGE(E279:E281)</f>
        <v>98.3</v>
      </c>
      <c r="M280" s="82">
        <f>_xlfn.STDEV.S(E279:E281)</f>
        <v>0.65574385243020616</v>
      </c>
    </row>
    <row r="281" spans="1:14" s="15" customFormat="1" x14ac:dyDescent="0.35">
      <c r="B281" s="32"/>
      <c r="C281" s="79">
        <v>42542</v>
      </c>
      <c r="E281" s="97">
        <v>97.6</v>
      </c>
      <c r="F281" s="82">
        <f t="shared" si="34"/>
        <v>100.01770270270254</v>
      </c>
      <c r="G281" s="15">
        <f t="shared" si="39"/>
        <v>0.80000000000001137</v>
      </c>
      <c r="H281" s="16">
        <f t="shared" si="28"/>
        <v>4.75</v>
      </c>
      <c r="I281" s="82">
        <v>105</v>
      </c>
      <c r="J281" s="82">
        <v>95</v>
      </c>
      <c r="K281" s="16"/>
      <c r="L281" s="82"/>
      <c r="M281" s="82"/>
    </row>
    <row r="282" spans="1:14" s="15" customFormat="1" x14ac:dyDescent="0.35">
      <c r="B282" s="32"/>
      <c r="C282" s="79">
        <v>42543</v>
      </c>
      <c r="E282" s="97">
        <v>99.9</v>
      </c>
      <c r="F282" s="82">
        <f t="shared" si="34"/>
        <v>100.01770270270254</v>
      </c>
      <c r="G282" s="15">
        <f t="shared" si="39"/>
        <v>2.3000000000000114</v>
      </c>
      <c r="H282" s="16">
        <f t="shared" si="28"/>
        <v>4.75</v>
      </c>
      <c r="I282" s="82">
        <v>105</v>
      </c>
      <c r="J282" s="82">
        <v>95</v>
      </c>
      <c r="K282" s="16"/>
      <c r="L282" s="82"/>
      <c r="M282" s="82"/>
    </row>
    <row r="283" spans="1:14" s="15" customFormat="1" x14ac:dyDescent="0.35">
      <c r="B283" s="32"/>
      <c r="C283" s="79">
        <v>42544</v>
      </c>
      <c r="D283" s="15" t="s">
        <v>58</v>
      </c>
      <c r="E283" s="97">
        <v>103.1</v>
      </c>
      <c r="F283" s="82">
        <f t="shared" si="34"/>
        <v>100.01770270270254</v>
      </c>
      <c r="G283" s="15">
        <f t="shared" si="39"/>
        <v>3.1999999999999886</v>
      </c>
      <c r="H283" s="16">
        <f t="shared" si="28"/>
        <v>4.75</v>
      </c>
      <c r="I283" s="82">
        <v>105</v>
      </c>
      <c r="J283" s="82">
        <v>95</v>
      </c>
      <c r="K283" s="21">
        <f>STDEV(E282:E284)/AVERAGE(E282:E284)</f>
        <v>2.5232042395513209E-2</v>
      </c>
      <c r="L283" s="83">
        <f>AVERAGE(E282:E284)</f>
        <v>100.36666666666667</v>
      </c>
      <c r="M283" s="82">
        <f>_xlfn.STDEV.S(E282:E284)</f>
        <v>2.532455988429676</v>
      </c>
    </row>
    <row r="284" spans="1:14" s="15" customFormat="1" x14ac:dyDescent="0.35">
      <c r="B284" s="32"/>
      <c r="C284" s="79">
        <v>42545</v>
      </c>
      <c r="D284" s="28"/>
      <c r="E284" s="97">
        <v>98.1</v>
      </c>
      <c r="F284" s="82">
        <f t="shared" si="34"/>
        <v>100.01770270270254</v>
      </c>
      <c r="G284" s="15">
        <f t="shared" si="39"/>
        <v>5</v>
      </c>
      <c r="H284" s="16">
        <f t="shared" si="28"/>
        <v>4.75</v>
      </c>
      <c r="I284" s="82">
        <v>105</v>
      </c>
      <c r="J284" s="82">
        <v>95</v>
      </c>
      <c r="K284" s="16"/>
      <c r="L284" s="82"/>
      <c r="M284" s="82"/>
    </row>
    <row r="285" spans="1:14" s="15" customFormat="1" x14ac:dyDescent="0.35">
      <c r="A285" s="47" t="s">
        <v>12</v>
      </c>
      <c r="B285" s="48">
        <v>43066</v>
      </c>
      <c r="C285" s="79">
        <v>42546</v>
      </c>
      <c r="D285" s="47"/>
      <c r="E285" s="100">
        <v>101.1</v>
      </c>
      <c r="F285" s="85">
        <f t="shared" si="34"/>
        <v>100.01770270270254</v>
      </c>
      <c r="G285" s="47">
        <f t="shared" ref="G285:G287" si="40">ABS(E284-E285)</f>
        <v>3</v>
      </c>
      <c r="H285" s="49">
        <f t="shared" si="28"/>
        <v>4.75</v>
      </c>
      <c r="I285" s="85">
        <v>105</v>
      </c>
      <c r="J285" s="85">
        <v>95</v>
      </c>
      <c r="K285" s="49"/>
      <c r="L285" s="85"/>
      <c r="M285" s="85"/>
      <c r="N285" s="47"/>
    </row>
    <row r="286" spans="1:14" s="15" customFormat="1" x14ac:dyDescent="0.35">
      <c r="A286" s="47"/>
      <c r="B286" s="48"/>
      <c r="C286" s="79">
        <v>42547</v>
      </c>
      <c r="D286" s="47" t="s">
        <v>207</v>
      </c>
      <c r="E286" s="100">
        <v>101.1</v>
      </c>
      <c r="F286" s="85">
        <f t="shared" si="34"/>
        <v>100.01770270270254</v>
      </c>
      <c r="G286" s="47">
        <f t="shared" si="40"/>
        <v>0</v>
      </c>
      <c r="H286" s="49">
        <f t="shared" si="28"/>
        <v>4.75</v>
      </c>
      <c r="I286" s="85">
        <v>105</v>
      </c>
      <c r="J286" s="85">
        <v>95</v>
      </c>
      <c r="K286" s="50">
        <f>STDEV(E285:E287)/AVERAGE(E285:E287)</f>
        <v>1.3234939725609345E-2</v>
      </c>
      <c r="L286" s="86">
        <f>AVERAGE(E285:E287)</f>
        <v>100.33333333333333</v>
      </c>
      <c r="M286" s="85">
        <f>_xlfn.STDEV.S(E285:E287)</f>
        <v>1.3279056191361376</v>
      </c>
      <c r="N286" s="47"/>
    </row>
    <row r="287" spans="1:14" s="15" customFormat="1" x14ac:dyDescent="0.35">
      <c r="A287" s="47"/>
      <c r="B287" s="48"/>
      <c r="C287" s="79">
        <v>42548</v>
      </c>
      <c r="D287" s="47" t="s">
        <v>59</v>
      </c>
      <c r="E287" s="100">
        <v>98.8</v>
      </c>
      <c r="F287" s="85">
        <f t="shared" si="34"/>
        <v>100.01770270270254</v>
      </c>
      <c r="G287" s="47">
        <f t="shared" si="40"/>
        <v>2.2999999999999972</v>
      </c>
      <c r="H287" s="49">
        <f t="shared" si="28"/>
        <v>4.75</v>
      </c>
      <c r="I287" s="85">
        <v>105</v>
      </c>
      <c r="J287" s="85">
        <v>95</v>
      </c>
      <c r="K287" s="49"/>
      <c r="L287" s="85"/>
      <c r="M287" s="85"/>
      <c r="N287" s="47"/>
    </row>
    <row r="288" spans="1:14" s="15" customFormat="1" x14ac:dyDescent="0.35">
      <c r="A288" s="47" t="s">
        <v>11</v>
      </c>
      <c r="B288" s="48">
        <v>43076</v>
      </c>
      <c r="C288" s="79">
        <v>42549</v>
      </c>
      <c r="D288" s="47"/>
      <c r="E288" s="100">
        <v>102.7</v>
      </c>
      <c r="F288" s="85">
        <f t="shared" si="34"/>
        <v>100.01770270270254</v>
      </c>
      <c r="G288" s="47">
        <f t="shared" ref="G288:G293" si="41">ABS(E287-E288)</f>
        <v>3.9000000000000057</v>
      </c>
      <c r="H288" s="49">
        <f t="shared" si="28"/>
        <v>4.75</v>
      </c>
      <c r="I288" s="85">
        <v>105</v>
      </c>
      <c r="J288" s="85">
        <v>95</v>
      </c>
      <c r="K288" s="49"/>
      <c r="L288" s="85"/>
      <c r="M288" s="85"/>
      <c r="N288" s="47"/>
    </row>
    <row r="289" spans="1:14" s="15" customFormat="1" x14ac:dyDescent="0.35">
      <c r="A289" s="47"/>
      <c r="B289" s="48"/>
      <c r="C289" s="79">
        <v>42550</v>
      </c>
      <c r="D289" s="47" t="s">
        <v>57</v>
      </c>
      <c r="E289" s="100">
        <v>101.5</v>
      </c>
      <c r="F289" s="85">
        <f t="shared" si="34"/>
        <v>100.01770270270254</v>
      </c>
      <c r="G289" s="47">
        <f t="shared" si="41"/>
        <v>1.2000000000000028</v>
      </c>
      <c r="H289" s="49">
        <f t="shared" si="28"/>
        <v>4.75</v>
      </c>
      <c r="I289" s="85">
        <v>105</v>
      </c>
      <c r="J289" s="85">
        <v>95</v>
      </c>
      <c r="K289" s="50">
        <f>STDEV(E288:E290)/AVERAGE(E288:E290)</f>
        <v>5.9883380528661821E-3</v>
      </c>
      <c r="L289" s="86">
        <f>AVERAGE(E288:E290)</f>
        <v>102.03333333333335</v>
      </c>
      <c r="M289" s="85">
        <f>_xlfn.STDEV.S(E288:E290)</f>
        <v>0.61101009266077955</v>
      </c>
      <c r="N289" s="47"/>
    </row>
    <row r="290" spans="1:14" s="15" customFormat="1" x14ac:dyDescent="0.35">
      <c r="A290" s="47"/>
      <c r="B290" s="48"/>
      <c r="C290" s="79">
        <v>42551</v>
      </c>
      <c r="D290" s="47"/>
      <c r="E290" s="100">
        <v>101.9</v>
      </c>
      <c r="F290" s="85">
        <f t="shared" si="34"/>
        <v>100.01770270270254</v>
      </c>
      <c r="G290" s="47">
        <f t="shared" si="41"/>
        <v>0.40000000000000568</v>
      </c>
      <c r="H290" s="49">
        <f t="shared" si="28"/>
        <v>4.75</v>
      </c>
      <c r="I290" s="85">
        <v>105</v>
      </c>
      <c r="J290" s="85">
        <v>95</v>
      </c>
      <c r="K290" s="49"/>
      <c r="L290" s="85"/>
      <c r="M290" s="85"/>
      <c r="N290" s="47"/>
    </row>
    <row r="291" spans="1:14" s="15" customFormat="1" x14ac:dyDescent="0.35">
      <c r="A291" s="47"/>
      <c r="B291" s="48"/>
      <c r="C291" s="79">
        <v>42552</v>
      </c>
      <c r="D291" s="47"/>
      <c r="E291" s="100">
        <v>100.9</v>
      </c>
      <c r="F291" s="85">
        <f t="shared" si="34"/>
        <v>100.01770270270254</v>
      </c>
      <c r="G291" s="47">
        <f t="shared" si="41"/>
        <v>1</v>
      </c>
      <c r="H291" s="49">
        <f t="shared" si="28"/>
        <v>4.75</v>
      </c>
      <c r="I291" s="85">
        <v>105</v>
      </c>
      <c r="J291" s="85">
        <v>95</v>
      </c>
      <c r="K291" s="49"/>
      <c r="L291" s="85"/>
      <c r="M291" s="85"/>
      <c r="N291" s="47"/>
    </row>
    <row r="292" spans="1:14" s="15" customFormat="1" x14ac:dyDescent="0.35">
      <c r="A292" s="47"/>
      <c r="B292" s="48"/>
      <c r="C292" s="79">
        <v>42553</v>
      </c>
      <c r="D292" s="47" t="s">
        <v>57</v>
      </c>
      <c r="E292" s="100">
        <v>103.1</v>
      </c>
      <c r="F292" s="85">
        <f t="shared" si="34"/>
        <v>100.01770270270254</v>
      </c>
      <c r="G292" s="47">
        <f t="shared" si="41"/>
        <v>2.1999999999999886</v>
      </c>
      <c r="H292" s="49">
        <f t="shared" si="28"/>
        <v>4.75</v>
      </c>
      <c r="I292" s="85">
        <v>105</v>
      </c>
      <c r="J292" s="85">
        <v>95</v>
      </c>
      <c r="K292" s="50">
        <f>STDEV(E291:E293)/AVERAGE(E291:E293)</f>
        <v>1.2139833976276319E-2</v>
      </c>
      <c r="L292" s="86">
        <f>AVERAGE(E291:E293)</f>
        <v>102.33333333333333</v>
      </c>
      <c r="M292" s="85">
        <f>_xlfn.STDEV.S(E291:E293)</f>
        <v>1.2423096769056099</v>
      </c>
      <c r="N292" s="47"/>
    </row>
    <row r="293" spans="1:14" s="15" customFormat="1" x14ac:dyDescent="0.35">
      <c r="A293" s="47"/>
      <c r="B293" s="48"/>
      <c r="C293" s="79">
        <v>42554</v>
      </c>
      <c r="D293" s="47"/>
      <c r="E293" s="100">
        <v>103</v>
      </c>
      <c r="F293" s="85">
        <f t="shared" si="34"/>
        <v>100.01770270270254</v>
      </c>
      <c r="G293" s="47">
        <f t="shared" si="41"/>
        <v>9.9999999999994316E-2</v>
      </c>
      <c r="H293" s="49">
        <f t="shared" si="28"/>
        <v>4.75</v>
      </c>
      <c r="I293" s="85">
        <v>105</v>
      </c>
      <c r="J293" s="85">
        <v>95</v>
      </c>
      <c r="K293" s="49"/>
      <c r="L293" s="85"/>
      <c r="M293" s="85"/>
      <c r="N293" s="47"/>
    </row>
    <row r="294" spans="1:14" s="15" customFormat="1" x14ac:dyDescent="0.35">
      <c r="A294" s="47" t="s">
        <v>12</v>
      </c>
      <c r="B294" s="48">
        <v>43075</v>
      </c>
      <c r="C294" s="79">
        <v>42555</v>
      </c>
      <c r="D294" s="47"/>
      <c r="E294" s="100">
        <v>99.6</v>
      </c>
      <c r="F294" s="85">
        <f t="shared" si="34"/>
        <v>100.01770270270254</v>
      </c>
      <c r="G294" s="47">
        <f t="shared" ref="G294:G296" si="42">ABS(E293-E294)</f>
        <v>3.4000000000000057</v>
      </c>
      <c r="H294" s="49">
        <f t="shared" si="28"/>
        <v>4.75</v>
      </c>
      <c r="I294" s="85">
        <v>105</v>
      </c>
      <c r="J294" s="85">
        <v>95</v>
      </c>
      <c r="K294" s="49"/>
      <c r="L294" s="85"/>
      <c r="M294" s="85"/>
      <c r="N294" s="47"/>
    </row>
    <row r="295" spans="1:14" s="15" customFormat="1" x14ac:dyDescent="0.35">
      <c r="A295" s="47"/>
      <c r="B295" s="48"/>
      <c r="C295" s="79">
        <v>42556</v>
      </c>
      <c r="D295" s="47" t="s">
        <v>60</v>
      </c>
      <c r="E295" s="100">
        <v>102.1</v>
      </c>
      <c r="F295" s="85">
        <f t="shared" si="34"/>
        <v>100.01770270270254</v>
      </c>
      <c r="G295" s="47">
        <f t="shared" si="42"/>
        <v>2.5</v>
      </c>
      <c r="H295" s="49">
        <f t="shared" si="28"/>
        <v>4.75</v>
      </c>
      <c r="I295" s="85">
        <v>105</v>
      </c>
      <c r="J295" s="85">
        <v>95</v>
      </c>
      <c r="K295" s="50">
        <f>STDEV(E294:E296)/AVERAGE(E294:E296)</f>
        <v>1.8567337881662659E-2</v>
      </c>
      <c r="L295" s="86">
        <f>AVERAGE(E294:E296)</f>
        <v>101.66666666666667</v>
      </c>
      <c r="M295" s="85">
        <f>_xlfn.STDEV.S(E294:E296)</f>
        <v>1.8876793513023704</v>
      </c>
      <c r="N295" s="47"/>
    </row>
    <row r="296" spans="1:14" s="15" customFormat="1" x14ac:dyDescent="0.35">
      <c r="A296" s="47"/>
      <c r="B296" s="48"/>
      <c r="C296" s="79">
        <v>42557</v>
      </c>
      <c r="D296" s="47"/>
      <c r="E296" s="100">
        <v>103.3</v>
      </c>
      <c r="F296" s="85">
        <f t="shared" si="34"/>
        <v>100.01770270270254</v>
      </c>
      <c r="G296" s="47">
        <f t="shared" si="42"/>
        <v>1.2000000000000028</v>
      </c>
      <c r="H296" s="49">
        <f t="shared" si="28"/>
        <v>4.75</v>
      </c>
      <c r="I296" s="85">
        <v>105</v>
      </c>
      <c r="J296" s="85">
        <v>95</v>
      </c>
      <c r="K296" s="49"/>
      <c r="L296" s="85"/>
      <c r="M296" s="85"/>
      <c r="N296" s="47"/>
    </row>
    <row r="297" spans="1:14" s="15" customFormat="1" x14ac:dyDescent="0.35">
      <c r="A297" s="47" t="s">
        <v>11</v>
      </c>
      <c r="B297" s="48">
        <v>43077</v>
      </c>
      <c r="C297" s="79">
        <v>42558</v>
      </c>
      <c r="D297" s="47"/>
      <c r="E297" s="101">
        <v>103.5</v>
      </c>
      <c r="F297" s="85">
        <f t="shared" si="34"/>
        <v>100.01770270270254</v>
      </c>
      <c r="G297" s="47">
        <f t="shared" ref="G297:G299" si="43">ABS(E296-E297)</f>
        <v>0.20000000000000284</v>
      </c>
      <c r="H297" s="49">
        <f t="shared" si="28"/>
        <v>4.75</v>
      </c>
      <c r="I297" s="85">
        <v>105</v>
      </c>
      <c r="J297" s="85">
        <v>95</v>
      </c>
      <c r="K297" s="49"/>
      <c r="L297" s="85"/>
      <c r="M297" s="85"/>
      <c r="N297" s="47"/>
    </row>
    <row r="298" spans="1:14" s="15" customFormat="1" x14ac:dyDescent="0.35">
      <c r="A298" s="47"/>
      <c r="B298" s="48"/>
      <c r="C298" s="79">
        <v>42559</v>
      </c>
      <c r="D298" s="47" t="s">
        <v>61</v>
      </c>
      <c r="E298" s="101">
        <v>103.1</v>
      </c>
      <c r="F298" s="85">
        <f t="shared" si="34"/>
        <v>100.01770270270254</v>
      </c>
      <c r="G298" s="47">
        <f t="shared" si="43"/>
        <v>0.40000000000000568</v>
      </c>
      <c r="H298" s="49">
        <f t="shared" si="28"/>
        <v>4.75</v>
      </c>
      <c r="I298" s="85">
        <v>105</v>
      </c>
      <c r="J298" s="85">
        <v>95</v>
      </c>
      <c r="K298" s="50">
        <f>STDEV(E297:E299)/AVERAGE(E297:E299)</f>
        <v>9.1971760484967791E-3</v>
      </c>
      <c r="L298" s="86">
        <f>AVERAGE(E297:E299)</f>
        <v>102.76666666666667</v>
      </c>
      <c r="M298" s="85">
        <f>_xlfn.STDEV.S(E297:E299)</f>
        <v>0.94516312525051904</v>
      </c>
      <c r="N298" s="47"/>
    </row>
    <row r="299" spans="1:14" s="15" customFormat="1" x14ac:dyDescent="0.35">
      <c r="A299" s="47"/>
      <c r="B299" s="48"/>
      <c r="C299" s="79">
        <v>42560</v>
      </c>
      <c r="D299" s="47"/>
      <c r="E299" s="101">
        <v>101.7</v>
      </c>
      <c r="F299" s="85">
        <f t="shared" si="34"/>
        <v>100.01770270270254</v>
      </c>
      <c r="G299" s="47">
        <f t="shared" si="43"/>
        <v>1.3999999999999915</v>
      </c>
      <c r="H299" s="49">
        <f t="shared" si="28"/>
        <v>4.75</v>
      </c>
      <c r="I299" s="85">
        <v>105</v>
      </c>
      <c r="J299" s="85">
        <v>95</v>
      </c>
      <c r="K299" s="49"/>
      <c r="L299" s="85"/>
      <c r="M299" s="85"/>
      <c r="N299" s="47"/>
    </row>
    <row r="300" spans="1:14" s="15" customFormat="1" x14ac:dyDescent="0.35">
      <c r="A300" s="47" t="s">
        <v>12</v>
      </c>
      <c r="B300" s="48">
        <v>43087</v>
      </c>
      <c r="C300" s="79">
        <v>42561</v>
      </c>
      <c r="D300" s="47"/>
      <c r="E300" s="100">
        <v>98.7</v>
      </c>
      <c r="F300" s="85">
        <f t="shared" si="34"/>
        <v>100.01770270270254</v>
      </c>
      <c r="G300" s="47">
        <f t="shared" ref="G300:G302" si="44">ABS(E299-E300)</f>
        <v>3</v>
      </c>
      <c r="H300" s="49">
        <f t="shared" si="28"/>
        <v>4.75</v>
      </c>
      <c r="I300" s="85">
        <v>105</v>
      </c>
      <c r="J300" s="85">
        <v>95</v>
      </c>
      <c r="K300" s="49"/>
      <c r="L300" s="85"/>
      <c r="M300" s="85"/>
      <c r="N300" s="47"/>
    </row>
    <row r="301" spans="1:14" s="15" customFormat="1" x14ac:dyDescent="0.35">
      <c r="A301" s="47"/>
      <c r="B301" s="48"/>
      <c r="C301" s="79">
        <v>42562</v>
      </c>
      <c r="D301" s="47" t="s">
        <v>62</v>
      </c>
      <c r="E301" s="102">
        <v>99</v>
      </c>
      <c r="F301" s="85">
        <f t="shared" si="34"/>
        <v>100.01770270270254</v>
      </c>
      <c r="G301" s="47">
        <f t="shared" si="44"/>
        <v>0.29999999999999716</v>
      </c>
      <c r="H301" s="49">
        <f t="shared" si="28"/>
        <v>4.75</v>
      </c>
      <c r="I301" s="85">
        <v>105</v>
      </c>
      <c r="J301" s="85">
        <v>95</v>
      </c>
      <c r="K301" s="50">
        <f>STDEV(E300:E302)/AVERAGE(E300:E302)</f>
        <v>2.1459993359227341E-3</v>
      </c>
      <c r="L301" s="86">
        <f>AVERAGE(E300:E301)</f>
        <v>98.85</v>
      </c>
      <c r="M301" s="85">
        <f>_xlfn.STDEV.S(E300:E301)</f>
        <v>0.21213203435596226</v>
      </c>
      <c r="N301" s="47"/>
    </row>
    <row r="302" spans="1:14" s="15" customFormat="1" x14ac:dyDescent="0.35">
      <c r="A302" s="47"/>
      <c r="B302" s="48"/>
      <c r="C302" s="79">
        <v>42563</v>
      </c>
      <c r="D302" s="47"/>
      <c r="E302" s="103" t="s">
        <v>223</v>
      </c>
      <c r="F302" s="85">
        <f t="shared" si="34"/>
        <v>100.01770270270254</v>
      </c>
      <c r="G302" s="47">
        <f t="shared" si="44"/>
        <v>8.5</v>
      </c>
      <c r="H302" s="49">
        <f t="shared" si="28"/>
        <v>4.75</v>
      </c>
      <c r="I302" s="85">
        <v>105</v>
      </c>
      <c r="J302" s="85">
        <v>95</v>
      </c>
      <c r="K302" s="49"/>
      <c r="L302" s="85"/>
      <c r="M302" s="85"/>
      <c r="N302" s="51"/>
    </row>
    <row r="303" spans="1:14" s="15" customFormat="1" x14ac:dyDescent="0.35">
      <c r="A303" s="15" t="s">
        <v>11</v>
      </c>
      <c r="B303" s="32">
        <v>43103</v>
      </c>
      <c r="C303" s="79">
        <v>42564</v>
      </c>
      <c r="D303" s="28"/>
      <c r="E303" s="97">
        <v>99.4</v>
      </c>
      <c r="F303" s="82">
        <f t="shared" si="34"/>
        <v>100.01770270270254</v>
      </c>
      <c r="G303" s="15">
        <f t="shared" ref="G303:G305" si="45">ABS(E302-E303)</f>
        <v>8.0999999999999943</v>
      </c>
      <c r="H303" s="16">
        <f t="shared" si="28"/>
        <v>4.75</v>
      </c>
      <c r="I303" s="82">
        <v>105</v>
      </c>
      <c r="J303" s="82">
        <v>95</v>
      </c>
      <c r="K303" s="16"/>
      <c r="L303" s="82"/>
      <c r="M303" s="82"/>
    </row>
    <row r="304" spans="1:14" s="15" customFormat="1" x14ac:dyDescent="0.35">
      <c r="B304" s="32"/>
      <c r="C304" s="79">
        <v>42565</v>
      </c>
      <c r="D304" s="28"/>
      <c r="E304" s="97">
        <v>104.3</v>
      </c>
      <c r="F304" s="82">
        <f t="shared" si="34"/>
        <v>100.01770270270254</v>
      </c>
      <c r="G304" s="15">
        <f t="shared" si="45"/>
        <v>4.8999999999999915</v>
      </c>
      <c r="H304" s="16">
        <f t="shared" si="28"/>
        <v>4.75</v>
      </c>
      <c r="I304" s="82">
        <v>105</v>
      </c>
      <c r="J304" s="82">
        <v>95</v>
      </c>
      <c r="K304" s="21">
        <f>STDEV(E303:E304)/AVERAGE(E303:E305)</f>
        <v>3.4091405980459927E-2</v>
      </c>
      <c r="L304" s="83">
        <f>AVERAGE(E303:E304)</f>
        <v>101.85</v>
      </c>
      <c r="M304" s="82">
        <f>_xlfn.STDEV.S(E303:E304)</f>
        <v>3.4648232278140769</v>
      </c>
    </row>
    <row r="305" spans="1:14" s="15" customFormat="1" x14ac:dyDescent="0.35">
      <c r="B305" s="32"/>
      <c r="C305" s="79">
        <v>42566</v>
      </c>
      <c r="D305" s="28"/>
      <c r="E305" s="98">
        <v>101.2</v>
      </c>
      <c r="F305" s="82">
        <f t="shared" si="34"/>
        <v>100.01770270270254</v>
      </c>
      <c r="G305" s="15">
        <f t="shared" si="45"/>
        <v>3.0999999999999943</v>
      </c>
      <c r="H305" s="16">
        <f t="shared" si="28"/>
        <v>4.75</v>
      </c>
      <c r="I305" s="82">
        <v>105</v>
      </c>
      <c r="J305" s="82">
        <v>95</v>
      </c>
      <c r="K305" s="16"/>
      <c r="L305" s="82"/>
      <c r="M305" s="82"/>
      <c r="N305" s="52"/>
    </row>
    <row r="306" spans="1:14" s="15" customFormat="1" x14ac:dyDescent="0.35">
      <c r="A306" s="15" t="s">
        <v>11</v>
      </c>
      <c r="B306" s="32">
        <v>43122</v>
      </c>
      <c r="C306" s="79">
        <v>42567</v>
      </c>
      <c r="D306" s="28"/>
      <c r="E306" s="104">
        <v>104</v>
      </c>
      <c r="F306" s="82">
        <f t="shared" si="34"/>
        <v>100.01770270270254</v>
      </c>
      <c r="G306" s="15">
        <f t="shared" ref="G306:G308" si="46">ABS(E305-E306)</f>
        <v>2.7999999999999972</v>
      </c>
      <c r="H306" s="16">
        <f t="shared" si="28"/>
        <v>4.75</v>
      </c>
      <c r="I306" s="82">
        <v>105</v>
      </c>
      <c r="J306" s="82">
        <v>95</v>
      </c>
      <c r="K306" s="16"/>
      <c r="L306" s="82"/>
      <c r="M306" s="82"/>
    </row>
    <row r="307" spans="1:14" s="15" customFormat="1" x14ac:dyDescent="0.35">
      <c r="B307" s="32"/>
      <c r="C307" s="79">
        <v>42568</v>
      </c>
      <c r="D307" s="28"/>
      <c r="E307" s="97">
        <v>103.7</v>
      </c>
      <c r="F307" s="82">
        <f t="shared" si="34"/>
        <v>100.01770270270254</v>
      </c>
      <c r="G307" s="15">
        <f t="shared" si="46"/>
        <v>0.29999999999999716</v>
      </c>
      <c r="H307" s="16">
        <f t="shared" si="28"/>
        <v>4.75</v>
      </c>
      <c r="I307" s="82">
        <v>105</v>
      </c>
      <c r="J307" s="82">
        <v>95</v>
      </c>
      <c r="K307" s="21">
        <f>STDEV(E306:E307)/AVERAGE(E306:E308)</f>
        <v>2.0410394582036141E-3</v>
      </c>
      <c r="L307" s="83">
        <f>AVERAGE(E306:E308)</f>
        <v>103.93333333333332</v>
      </c>
      <c r="M307" s="82">
        <f>_xlfn.STDEV.S(E306:E307)</f>
        <v>0.21213203435596226</v>
      </c>
    </row>
    <row r="308" spans="1:14" s="15" customFormat="1" x14ac:dyDescent="0.35">
      <c r="B308" s="32"/>
      <c r="C308" s="79">
        <v>42569</v>
      </c>
      <c r="D308" s="28"/>
      <c r="E308" s="98">
        <v>104.1</v>
      </c>
      <c r="F308" s="82">
        <f t="shared" si="34"/>
        <v>100.01770270270254</v>
      </c>
      <c r="G308" s="15">
        <f t="shared" si="46"/>
        <v>0.39999999999999147</v>
      </c>
      <c r="H308" s="16">
        <f t="shared" ref="H308" si="47">H307</f>
        <v>4.75</v>
      </c>
      <c r="I308" s="82">
        <v>105</v>
      </c>
      <c r="J308" s="82">
        <v>95</v>
      </c>
      <c r="K308" s="16"/>
      <c r="L308" s="82"/>
      <c r="M308" s="82"/>
    </row>
    <row r="309" spans="1:14" s="15" customFormat="1" x14ac:dyDescent="0.35">
      <c r="B309" s="32"/>
      <c r="C309" s="79">
        <v>42570</v>
      </c>
      <c r="D309" s="28"/>
      <c r="E309" s="97">
        <v>102.1</v>
      </c>
      <c r="F309" s="82">
        <f t="shared" si="34"/>
        <v>100.01770270270254</v>
      </c>
      <c r="G309" s="15">
        <f t="shared" ref="G309:G311" si="48">ABS(E308-E309)</f>
        <v>2</v>
      </c>
      <c r="H309" s="16">
        <f t="shared" si="28"/>
        <v>4.75</v>
      </c>
      <c r="I309" s="82">
        <v>105</v>
      </c>
      <c r="J309" s="82">
        <v>95</v>
      </c>
      <c r="K309" s="16"/>
      <c r="L309" s="82"/>
      <c r="M309" s="82"/>
    </row>
    <row r="310" spans="1:14" s="15" customFormat="1" x14ac:dyDescent="0.35">
      <c r="B310" s="32"/>
      <c r="C310" s="79">
        <v>42571</v>
      </c>
      <c r="D310" s="28"/>
      <c r="E310" s="98">
        <v>105.7</v>
      </c>
      <c r="F310" s="82">
        <f t="shared" si="34"/>
        <v>100.01770270270254</v>
      </c>
      <c r="G310" s="15">
        <f t="shared" si="48"/>
        <v>3.6000000000000085</v>
      </c>
      <c r="H310" s="16">
        <f t="shared" ref="H310:H375" si="49">H309</f>
        <v>4.75</v>
      </c>
      <c r="I310" s="82">
        <v>105</v>
      </c>
      <c r="J310" s="82">
        <v>95</v>
      </c>
      <c r="K310" s="21">
        <f>STDEV(E309:E310)/AVERAGE(E309:E311)</f>
        <v>2.4539695491049906E-2</v>
      </c>
      <c r="L310" s="83">
        <f>AVERAGE(E309:E311)</f>
        <v>103.73333333333335</v>
      </c>
      <c r="M310" s="82">
        <f>_xlfn.STDEV.S(E309:E310)</f>
        <v>2.5455844122715772</v>
      </c>
    </row>
    <row r="311" spans="1:14" s="15" customFormat="1" x14ac:dyDescent="0.35">
      <c r="B311" s="32"/>
      <c r="C311" s="79">
        <v>42572</v>
      </c>
      <c r="D311" s="28"/>
      <c r="E311" s="98">
        <v>103.4</v>
      </c>
      <c r="F311" s="82">
        <f t="shared" si="34"/>
        <v>100.01770270270254</v>
      </c>
      <c r="G311" s="15">
        <f t="shared" si="48"/>
        <v>2.2999999999999972</v>
      </c>
      <c r="H311" s="16">
        <f t="shared" si="49"/>
        <v>4.75</v>
      </c>
      <c r="I311" s="82">
        <v>105</v>
      </c>
      <c r="J311" s="82">
        <v>95</v>
      </c>
      <c r="K311" s="16"/>
      <c r="L311" s="82"/>
      <c r="M311" s="82"/>
    </row>
    <row r="312" spans="1:14" s="15" customFormat="1" x14ac:dyDescent="0.35">
      <c r="A312" s="15" t="s">
        <v>11</v>
      </c>
      <c r="B312" s="32">
        <v>43125</v>
      </c>
      <c r="C312" s="79">
        <v>42573</v>
      </c>
      <c r="D312" s="28"/>
      <c r="E312" s="97">
        <v>100</v>
      </c>
      <c r="F312" s="82">
        <f t="shared" si="34"/>
        <v>100.01770270270254</v>
      </c>
      <c r="G312" s="15">
        <f t="shared" ref="G312:G314" si="50">ABS(E311-E312)</f>
        <v>3.4000000000000057</v>
      </c>
      <c r="H312" s="16">
        <f t="shared" si="49"/>
        <v>4.75</v>
      </c>
      <c r="I312" s="82">
        <v>105</v>
      </c>
      <c r="J312" s="82">
        <v>95</v>
      </c>
      <c r="K312" s="16"/>
      <c r="L312" s="82"/>
      <c r="M312" s="82"/>
    </row>
    <row r="313" spans="1:14" s="47" customFormat="1" x14ac:dyDescent="0.35">
      <c r="A313" s="15"/>
      <c r="B313" s="32"/>
      <c r="C313" s="79">
        <v>42574</v>
      </c>
      <c r="D313" s="28"/>
      <c r="E313" s="97">
        <v>101.6</v>
      </c>
      <c r="F313" s="82">
        <f t="shared" si="34"/>
        <v>100.01770270270254</v>
      </c>
      <c r="G313" s="15">
        <f t="shared" si="50"/>
        <v>1.5999999999999943</v>
      </c>
      <c r="H313" s="16">
        <f t="shared" si="49"/>
        <v>4.75</v>
      </c>
      <c r="I313" s="82">
        <v>105</v>
      </c>
      <c r="J313" s="82">
        <v>95</v>
      </c>
      <c r="K313" s="21">
        <f>STDEV(E312:E313)/AVERAGE(E312:E314)</f>
        <v>1.1012694840024062E-2</v>
      </c>
      <c r="L313" s="83">
        <f>AVERAGE(E312:E314)</f>
        <v>102.73333333333333</v>
      </c>
      <c r="M313" s="82">
        <f>_xlfn.STDEV.S(E312:E313)</f>
        <v>1.131370849898472</v>
      </c>
      <c r="N313" s="15"/>
    </row>
    <row r="314" spans="1:14" s="47" customFormat="1" x14ac:dyDescent="0.35">
      <c r="A314" s="15"/>
      <c r="B314" s="32"/>
      <c r="C314" s="79">
        <v>42575</v>
      </c>
      <c r="D314" s="28"/>
      <c r="E314" s="98">
        <v>106.6</v>
      </c>
      <c r="F314" s="82">
        <f t="shared" si="34"/>
        <v>100.01770270270254</v>
      </c>
      <c r="G314" s="15">
        <f t="shared" si="50"/>
        <v>5</v>
      </c>
      <c r="H314" s="16">
        <f t="shared" si="49"/>
        <v>4.75</v>
      </c>
      <c r="I314" s="82">
        <v>105</v>
      </c>
      <c r="J314" s="82">
        <v>95</v>
      </c>
      <c r="K314" s="16"/>
      <c r="L314" s="82"/>
      <c r="M314" s="82"/>
      <c r="N314" s="15"/>
    </row>
    <row r="315" spans="1:14" s="47" customFormat="1" x14ac:dyDescent="0.35">
      <c r="A315" s="15" t="s">
        <v>12</v>
      </c>
      <c r="B315" s="32">
        <v>43139</v>
      </c>
      <c r="C315" s="79">
        <v>42576</v>
      </c>
      <c r="D315" s="28" t="s">
        <v>208</v>
      </c>
      <c r="E315" s="97">
        <v>103.7</v>
      </c>
      <c r="F315" s="82">
        <f t="shared" si="34"/>
        <v>100.01770270270254</v>
      </c>
      <c r="G315" s="15">
        <f t="shared" ref="G315:G317" si="51">ABS(E314-E315)</f>
        <v>2.8999999999999915</v>
      </c>
      <c r="H315" s="16">
        <f t="shared" si="49"/>
        <v>4.75</v>
      </c>
      <c r="I315" s="82">
        <v>105</v>
      </c>
      <c r="J315" s="82">
        <v>95</v>
      </c>
      <c r="K315" s="16"/>
      <c r="L315" s="82"/>
      <c r="M315" s="82"/>
      <c r="N315" s="15"/>
    </row>
    <row r="316" spans="1:14" s="47" customFormat="1" x14ac:dyDescent="0.35">
      <c r="A316" s="15"/>
      <c r="B316" s="32"/>
      <c r="C316" s="79">
        <v>42577</v>
      </c>
      <c r="D316" s="28"/>
      <c r="E316" s="98">
        <v>105.7</v>
      </c>
      <c r="F316" s="82">
        <f t="shared" si="34"/>
        <v>100.01770270270254</v>
      </c>
      <c r="G316" s="15">
        <f t="shared" si="51"/>
        <v>2</v>
      </c>
      <c r="H316" s="16">
        <f t="shared" si="49"/>
        <v>4.75</v>
      </c>
      <c r="I316" s="82">
        <v>105</v>
      </c>
      <c r="J316" s="82">
        <v>95</v>
      </c>
      <c r="K316" s="21">
        <f>STDEV(E315:E316)/AVERAGE(E315:E317)</f>
        <v>1.3511594544965876E-2</v>
      </c>
      <c r="L316" s="83">
        <f>AVERAGE(E315:E317)</f>
        <v>104.66666666666667</v>
      </c>
      <c r="M316" s="82">
        <f>_xlfn.STDEV.S(E315:E316)</f>
        <v>1.4142135623730951</v>
      </c>
      <c r="N316" s="15"/>
    </row>
    <row r="317" spans="1:14" s="47" customFormat="1" x14ac:dyDescent="0.35">
      <c r="A317" s="15"/>
      <c r="B317" s="32"/>
      <c r="C317" s="79">
        <v>42578</v>
      </c>
      <c r="D317" s="28"/>
      <c r="E317" s="105">
        <v>104.6</v>
      </c>
      <c r="F317" s="82">
        <f t="shared" si="34"/>
        <v>100.01770270270254</v>
      </c>
      <c r="G317" s="15">
        <f t="shared" si="51"/>
        <v>1.1000000000000085</v>
      </c>
      <c r="H317" s="16">
        <f t="shared" si="49"/>
        <v>4.75</v>
      </c>
      <c r="I317" s="82">
        <v>105</v>
      </c>
      <c r="J317" s="82">
        <v>95</v>
      </c>
      <c r="K317" s="16"/>
      <c r="L317" s="82"/>
      <c r="M317" s="82"/>
      <c r="N317" s="15"/>
    </row>
    <row r="318" spans="1:14" s="47" customFormat="1" x14ac:dyDescent="0.35">
      <c r="A318" s="15"/>
      <c r="B318" s="32"/>
      <c r="C318" s="79">
        <v>42579</v>
      </c>
      <c r="D318" s="28"/>
      <c r="E318" s="97">
        <v>101.6</v>
      </c>
      <c r="F318" s="82">
        <f t="shared" si="34"/>
        <v>100.01770270270254</v>
      </c>
      <c r="G318" s="15">
        <f t="shared" ref="G318:G320" si="52">ABS(E317-E318)</f>
        <v>3</v>
      </c>
      <c r="H318" s="16">
        <f t="shared" si="49"/>
        <v>4.75</v>
      </c>
      <c r="I318" s="82">
        <v>105</v>
      </c>
      <c r="J318" s="82">
        <v>95</v>
      </c>
      <c r="K318" s="16"/>
      <c r="L318" s="82"/>
      <c r="M318" s="82"/>
      <c r="N318" s="15"/>
    </row>
    <row r="319" spans="1:14" s="47" customFormat="1" x14ac:dyDescent="0.35">
      <c r="A319" s="15"/>
      <c r="B319" s="32"/>
      <c r="C319" s="79">
        <v>42580</v>
      </c>
      <c r="D319" s="28"/>
      <c r="E319" s="97">
        <v>100.2</v>
      </c>
      <c r="F319" s="82">
        <f t="shared" si="34"/>
        <v>100.01770270270254</v>
      </c>
      <c r="G319" s="15">
        <f t="shared" si="52"/>
        <v>1.3999999999999915</v>
      </c>
      <c r="H319" s="16">
        <f t="shared" si="49"/>
        <v>4.75</v>
      </c>
      <c r="I319" s="82">
        <v>105</v>
      </c>
      <c r="J319" s="82">
        <v>95</v>
      </c>
      <c r="K319" s="21">
        <f>STDEV(E318:E319)/AVERAGE(E318:E320)</f>
        <v>9.6392355760580375E-3</v>
      </c>
      <c r="L319" s="83">
        <f>AVERAGE(E318:E320)</f>
        <v>102.7</v>
      </c>
      <c r="M319" s="82">
        <f>_xlfn.STDEV.S(E318:E319)</f>
        <v>0.98994949366116047</v>
      </c>
      <c r="N319" s="15"/>
    </row>
    <row r="320" spans="1:14" s="47" customFormat="1" x14ac:dyDescent="0.35">
      <c r="A320" s="15"/>
      <c r="B320" s="32"/>
      <c r="C320" s="79">
        <v>42581</v>
      </c>
      <c r="D320" s="28"/>
      <c r="E320" s="106">
        <v>106.3</v>
      </c>
      <c r="F320" s="82">
        <f t="shared" si="34"/>
        <v>100.01770270270254</v>
      </c>
      <c r="G320" s="15">
        <f t="shared" si="52"/>
        <v>6.0999999999999943</v>
      </c>
      <c r="H320" s="16">
        <f t="shared" si="49"/>
        <v>4.75</v>
      </c>
      <c r="I320" s="82">
        <v>105</v>
      </c>
      <c r="J320" s="82">
        <v>95</v>
      </c>
      <c r="K320" s="16"/>
      <c r="L320" s="82"/>
      <c r="M320" s="82"/>
      <c r="N320" s="15"/>
    </row>
    <row r="321" spans="1:15" s="47" customFormat="1" x14ac:dyDescent="0.35">
      <c r="A321" s="15" t="s">
        <v>12</v>
      </c>
      <c r="B321" s="32">
        <v>43151</v>
      </c>
      <c r="C321" s="79">
        <v>42582</v>
      </c>
      <c r="D321" s="28" t="s">
        <v>209</v>
      </c>
      <c r="E321" s="97">
        <v>101.1</v>
      </c>
      <c r="F321" s="82">
        <f t="shared" si="34"/>
        <v>100.01770270270254</v>
      </c>
      <c r="G321" s="15">
        <f t="shared" ref="G321:G326" si="53">ABS(E320-E321)</f>
        <v>5.2000000000000028</v>
      </c>
      <c r="H321" s="16">
        <f t="shared" si="49"/>
        <v>4.75</v>
      </c>
      <c r="I321" s="82">
        <v>105</v>
      </c>
      <c r="J321" s="82">
        <v>95</v>
      </c>
      <c r="K321" s="16"/>
      <c r="L321" s="82"/>
      <c r="M321" s="82"/>
      <c r="N321" s="15"/>
    </row>
    <row r="322" spans="1:15" s="47" customFormat="1" x14ac:dyDescent="0.35">
      <c r="A322" s="15"/>
      <c r="B322" s="32"/>
      <c r="C322" s="79">
        <v>42583</v>
      </c>
      <c r="D322" s="28"/>
      <c r="E322" s="97">
        <v>102.3</v>
      </c>
      <c r="F322" s="82">
        <f t="shared" si="34"/>
        <v>100.01770270270254</v>
      </c>
      <c r="G322" s="15">
        <f t="shared" si="53"/>
        <v>1.2000000000000028</v>
      </c>
      <c r="H322" s="16">
        <f t="shared" si="49"/>
        <v>4.75</v>
      </c>
      <c r="I322" s="82">
        <v>105</v>
      </c>
      <c r="J322" s="82">
        <v>95</v>
      </c>
      <c r="K322" s="21">
        <f>STDEV(E321:E322)/AVERAGE(E321:E323)</f>
        <v>8.2381372565423199E-3</v>
      </c>
      <c r="L322" s="83">
        <f>AVERAGE(E321:E323)</f>
        <v>103</v>
      </c>
      <c r="M322" s="82">
        <f>_xlfn.STDEV.S(E321:E322)</f>
        <v>0.84852813742385902</v>
      </c>
      <c r="N322" s="15"/>
    </row>
    <row r="323" spans="1:15" s="47" customFormat="1" x14ac:dyDescent="0.35">
      <c r="A323" s="15"/>
      <c r="B323" s="32"/>
      <c r="C323" s="79">
        <v>42584</v>
      </c>
      <c r="D323" s="28"/>
      <c r="E323" s="106">
        <v>105.6</v>
      </c>
      <c r="F323" s="82">
        <f t="shared" si="34"/>
        <v>100.01770270270254</v>
      </c>
      <c r="G323" s="15">
        <f t="shared" si="53"/>
        <v>3.2999999999999972</v>
      </c>
      <c r="H323" s="16">
        <f t="shared" si="49"/>
        <v>4.75</v>
      </c>
      <c r="I323" s="82">
        <v>105</v>
      </c>
      <c r="J323" s="82">
        <v>95</v>
      </c>
      <c r="K323" s="16"/>
      <c r="L323" s="82"/>
      <c r="M323" s="82"/>
      <c r="N323" s="15"/>
    </row>
    <row r="324" spans="1:15" s="47" customFormat="1" x14ac:dyDescent="0.35">
      <c r="A324" s="15" t="s">
        <v>11</v>
      </c>
      <c r="B324" s="32">
        <v>43178</v>
      </c>
      <c r="C324" s="79">
        <v>42585</v>
      </c>
      <c r="D324" s="28" t="s">
        <v>210</v>
      </c>
      <c r="E324" s="97">
        <v>99</v>
      </c>
      <c r="F324" s="82">
        <f>F323</f>
        <v>100.01770270270254</v>
      </c>
      <c r="G324" s="15">
        <f>ABS(E323-E324)</f>
        <v>6.5999999999999943</v>
      </c>
      <c r="H324" s="16">
        <f>H323</f>
        <v>4.75</v>
      </c>
      <c r="I324" s="82">
        <v>105</v>
      </c>
      <c r="J324" s="82">
        <v>95</v>
      </c>
      <c r="K324" s="16"/>
      <c r="L324" s="82"/>
      <c r="M324" s="82"/>
      <c r="N324" s="15"/>
    </row>
    <row r="325" spans="1:15" s="47" customFormat="1" x14ac:dyDescent="0.35">
      <c r="A325" s="15"/>
      <c r="B325" s="32"/>
      <c r="C325" s="79">
        <v>42586</v>
      </c>
      <c r="D325" s="28"/>
      <c r="E325" s="97">
        <v>98.9</v>
      </c>
      <c r="F325" s="82">
        <f t="shared" si="34"/>
        <v>100.01770270270254</v>
      </c>
      <c r="G325" s="15">
        <f t="shared" si="53"/>
        <v>9.9999999999994316E-2</v>
      </c>
      <c r="H325" s="16">
        <f t="shared" si="49"/>
        <v>4.75</v>
      </c>
      <c r="I325" s="82">
        <v>105</v>
      </c>
      <c r="J325" s="82">
        <v>95</v>
      </c>
      <c r="K325" s="21">
        <f>STDEV(E324:E325)/AVERAGE(E324:E326)</f>
        <v>7.0663569072602342E-4</v>
      </c>
      <c r="L325" s="83">
        <f>AVERAGE(E324:E326)</f>
        <v>100.06666666666666</v>
      </c>
      <c r="M325" s="82">
        <f>_xlfn.STDEV.S(E324:E325)</f>
        <v>7.0710678118650741E-2</v>
      </c>
      <c r="N325" s="15"/>
    </row>
    <row r="326" spans="1:15" s="47" customFormat="1" x14ac:dyDescent="0.35">
      <c r="A326" s="15"/>
      <c r="B326" s="32"/>
      <c r="C326" s="79">
        <v>42587</v>
      </c>
      <c r="D326" s="28"/>
      <c r="E326" s="105">
        <v>102.3</v>
      </c>
      <c r="F326" s="82">
        <f t="shared" si="34"/>
        <v>100.01770270270254</v>
      </c>
      <c r="G326" s="15">
        <f t="shared" si="53"/>
        <v>3.3999999999999915</v>
      </c>
      <c r="H326" s="16">
        <f t="shared" si="49"/>
        <v>4.75</v>
      </c>
      <c r="I326" s="82">
        <v>105</v>
      </c>
      <c r="J326" s="82">
        <v>95</v>
      </c>
      <c r="K326" s="16"/>
      <c r="L326" s="82"/>
      <c r="M326" s="82"/>
      <c r="N326" s="15"/>
    </row>
    <row r="327" spans="1:15" s="47" customFormat="1" x14ac:dyDescent="0.35">
      <c r="A327" s="15"/>
      <c r="B327" s="32"/>
      <c r="C327" s="79">
        <v>42588</v>
      </c>
      <c r="D327" s="28" t="s">
        <v>211</v>
      </c>
      <c r="E327" s="97">
        <v>99</v>
      </c>
      <c r="F327" s="82">
        <f>F326</f>
        <v>100.01770270270254</v>
      </c>
      <c r="G327" s="15">
        <f>ABS(E326-E327)</f>
        <v>3.2999999999999972</v>
      </c>
      <c r="H327" s="16">
        <f>H326</f>
        <v>4.75</v>
      </c>
      <c r="I327" s="82">
        <v>105</v>
      </c>
      <c r="J327" s="82">
        <v>95</v>
      </c>
      <c r="K327" s="16"/>
      <c r="L327" s="82"/>
      <c r="M327" s="82"/>
      <c r="N327" s="15"/>
    </row>
    <row r="328" spans="1:15" s="47" customFormat="1" x14ac:dyDescent="0.35">
      <c r="A328" s="15"/>
      <c r="B328" s="32"/>
      <c r="C328" s="79">
        <v>42589</v>
      </c>
      <c r="D328" s="28"/>
      <c r="E328" s="97">
        <v>98.9</v>
      </c>
      <c r="F328" s="82">
        <f t="shared" si="34"/>
        <v>100.01770270270254</v>
      </c>
      <c r="G328" s="15">
        <f t="shared" ref="G328:G335" si="54">ABS(E327-E328)</f>
        <v>9.9999999999994316E-2</v>
      </c>
      <c r="H328" s="16">
        <f t="shared" si="49"/>
        <v>4.75</v>
      </c>
      <c r="I328" s="82">
        <v>105</v>
      </c>
      <c r="J328" s="82">
        <v>95</v>
      </c>
      <c r="K328" s="21">
        <f>STDEV(E327:E328)/AVERAGE(E327:E329)</f>
        <v>7.0663569072602342E-4</v>
      </c>
      <c r="L328" s="83">
        <f>AVERAGE(E327:E329)</f>
        <v>100.06666666666666</v>
      </c>
      <c r="M328" s="82">
        <f>_xlfn.STDEV.S(E327:E328)</f>
        <v>7.0710678118650741E-2</v>
      </c>
      <c r="N328" s="15"/>
    </row>
    <row r="329" spans="1:15" s="47" customFormat="1" x14ac:dyDescent="0.35">
      <c r="A329" s="15"/>
      <c r="B329" s="32"/>
      <c r="C329" s="79">
        <v>42590</v>
      </c>
      <c r="D329" s="28"/>
      <c r="E329" s="105">
        <v>102.3</v>
      </c>
      <c r="F329" s="82">
        <f t="shared" si="34"/>
        <v>100.01770270270254</v>
      </c>
      <c r="G329" s="15">
        <f t="shared" si="54"/>
        <v>3.3999999999999915</v>
      </c>
      <c r="H329" s="16">
        <f t="shared" si="49"/>
        <v>4.75</v>
      </c>
      <c r="I329" s="82">
        <v>105</v>
      </c>
      <c r="J329" s="82">
        <v>95</v>
      </c>
      <c r="K329" s="16"/>
      <c r="L329" s="82"/>
      <c r="M329" s="82"/>
      <c r="N329" s="15"/>
    </row>
    <row r="330" spans="1:15" s="47" customFormat="1" x14ac:dyDescent="0.35">
      <c r="A330" s="15" t="s">
        <v>11</v>
      </c>
      <c r="B330" s="32">
        <v>43188</v>
      </c>
      <c r="C330" s="79">
        <v>42591</v>
      </c>
      <c r="D330" s="28" t="s">
        <v>212</v>
      </c>
      <c r="E330" s="97">
        <v>100.1</v>
      </c>
      <c r="F330" s="82">
        <f>F308</f>
        <v>100.01770270270254</v>
      </c>
      <c r="G330" s="15">
        <f>ABS(E308-E330)</f>
        <v>4</v>
      </c>
      <c r="H330" s="16">
        <f>H308</f>
        <v>4.75</v>
      </c>
      <c r="I330" s="82">
        <v>105</v>
      </c>
      <c r="J330" s="82">
        <v>95</v>
      </c>
      <c r="K330" s="16"/>
      <c r="L330" s="82"/>
      <c r="M330" s="82"/>
      <c r="N330" s="15"/>
      <c r="O330" s="51"/>
    </row>
    <row r="331" spans="1:15" s="15" customFormat="1" x14ac:dyDescent="0.35">
      <c r="B331" s="32"/>
      <c r="C331" s="79">
        <v>42592</v>
      </c>
      <c r="D331" s="28"/>
      <c r="E331" s="97">
        <v>103</v>
      </c>
      <c r="F331" s="82">
        <f t="shared" si="34"/>
        <v>100.01770270270254</v>
      </c>
      <c r="G331" s="15">
        <f t="shared" ref="G331:G332" si="55">ABS(E330-E331)</f>
        <v>2.9000000000000057</v>
      </c>
      <c r="H331" s="16">
        <f t="shared" si="49"/>
        <v>4.75</v>
      </c>
      <c r="I331" s="82">
        <v>105</v>
      </c>
      <c r="J331" s="82">
        <v>95</v>
      </c>
      <c r="K331" s="21">
        <f>STDEV(E330:E332)/AVERAGE(E330:E332)</f>
        <v>1.4283854181094636E-2</v>
      </c>
      <c r="L331" s="83">
        <f>AVERAGE(E330:E332)</f>
        <v>101.53333333333335</v>
      </c>
      <c r="M331" s="82">
        <f>_xlfn.STDEV.S(E330:E331)</f>
        <v>2.0506096654409918</v>
      </c>
    </row>
    <row r="332" spans="1:15" s="15" customFormat="1" x14ac:dyDescent="0.35">
      <c r="B332" s="32"/>
      <c r="C332" s="79">
        <v>42593</v>
      </c>
      <c r="D332" s="28"/>
      <c r="E332" s="105">
        <v>101.5</v>
      </c>
      <c r="F332" s="82">
        <f t="shared" si="34"/>
        <v>100.01770270270254</v>
      </c>
      <c r="G332" s="15">
        <f t="shared" si="55"/>
        <v>1.5</v>
      </c>
      <c r="H332" s="16">
        <f t="shared" si="49"/>
        <v>4.75</v>
      </c>
      <c r="I332" s="82">
        <v>105</v>
      </c>
      <c r="J332" s="82">
        <v>95</v>
      </c>
      <c r="K332" s="16"/>
      <c r="L332" s="82"/>
      <c r="M332" s="82"/>
    </row>
    <row r="333" spans="1:15" s="15" customFormat="1" x14ac:dyDescent="0.35">
      <c r="A333" s="15" t="s">
        <v>11</v>
      </c>
      <c r="B333" s="32">
        <v>43195</v>
      </c>
      <c r="C333" s="79">
        <v>42594</v>
      </c>
      <c r="D333" s="28" t="s">
        <v>213</v>
      </c>
      <c r="E333" s="97">
        <v>102.7</v>
      </c>
      <c r="F333" s="82">
        <f>F329</f>
        <v>100.01770270270254</v>
      </c>
      <c r="G333" s="15">
        <f>ABS(E329-E333)</f>
        <v>0.40000000000000568</v>
      </c>
      <c r="H333" s="16">
        <f>H329</f>
        <v>4.75</v>
      </c>
      <c r="I333" s="82">
        <v>105</v>
      </c>
      <c r="J333" s="82">
        <v>95</v>
      </c>
      <c r="K333" s="16"/>
      <c r="L333" s="82"/>
      <c r="M333" s="82"/>
    </row>
    <row r="334" spans="1:15" s="15" customFormat="1" x14ac:dyDescent="0.35">
      <c r="B334" s="32"/>
      <c r="C334" s="79">
        <v>42595</v>
      </c>
      <c r="D334" s="28"/>
      <c r="E334" s="97">
        <v>100.7</v>
      </c>
      <c r="F334" s="82">
        <f t="shared" si="34"/>
        <v>100.01770270270254</v>
      </c>
      <c r="G334" s="15">
        <f t="shared" si="54"/>
        <v>2</v>
      </c>
      <c r="H334" s="16">
        <f t="shared" si="49"/>
        <v>4.75</v>
      </c>
      <c r="I334" s="82">
        <v>105</v>
      </c>
      <c r="J334" s="82">
        <v>95</v>
      </c>
      <c r="K334" s="21">
        <f>STDEV(E333:E334)/AVERAGE(E333:E335)</f>
        <v>1.3748025557742337E-2</v>
      </c>
      <c r="L334" s="83">
        <f>AVERAGE(E333:E335)</f>
        <v>102.86666666666667</v>
      </c>
      <c r="M334" s="82">
        <f>_xlfn.STDEV.S(E333:E334)</f>
        <v>1.4142135623730951</v>
      </c>
    </row>
    <row r="335" spans="1:15" s="15" customFormat="1" x14ac:dyDescent="0.35">
      <c r="B335" s="32"/>
      <c r="C335" s="79">
        <v>42596</v>
      </c>
      <c r="D335" s="28"/>
      <c r="E335" s="105">
        <v>105.2</v>
      </c>
      <c r="F335" s="82">
        <f t="shared" si="34"/>
        <v>100.01770270270254</v>
      </c>
      <c r="G335" s="15">
        <f t="shared" si="54"/>
        <v>4.5</v>
      </c>
      <c r="H335" s="16">
        <f t="shared" si="49"/>
        <v>4.75</v>
      </c>
      <c r="I335" s="82">
        <v>105</v>
      </c>
      <c r="J335" s="82">
        <v>95</v>
      </c>
      <c r="K335" s="16"/>
      <c r="L335" s="82"/>
      <c r="M335" s="82"/>
    </row>
    <row r="336" spans="1:15" s="15" customFormat="1" x14ac:dyDescent="0.35">
      <c r="B336" s="32"/>
      <c r="C336" s="79">
        <v>42597</v>
      </c>
      <c r="D336" s="28" t="s">
        <v>214</v>
      </c>
      <c r="E336" s="97">
        <v>102.7</v>
      </c>
      <c r="F336" s="82">
        <f t="shared" si="34"/>
        <v>100.01770270270254</v>
      </c>
      <c r="G336" s="15">
        <f t="shared" ref="G336:G338" si="56">ABS(E335-E336)</f>
        <v>2.5</v>
      </c>
      <c r="H336" s="16">
        <f t="shared" si="49"/>
        <v>4.75</v>
      </c>
      <c r="I336" s="82">
        <v>105</v>
      </c>
      <c r="J336" s="82">
        <v>95</v>
      </c>
      <c r="K336" s="16"/>
      <c r="L336" s="82"/>
      <c r="M336" s="82"/>
    </row>
    <row r="337" spans="1:14" s="15" customFormat="1" x14ac:dyDescent="0.35">
      <c r="B337" s="32"/>
      <c r="C337" s="79">
        <v>42598</v>
      </c>
      <c r="D337" s="28"/>
      <c r="E337" s="97">
        <v>100.7</v>
      </c>
      <c r="F337" s="82">
        <f t="shared" si="34"/>
        <v>100.01770270270254</v>
      </c>
      <c r="G337" s="15">
        <f t="shared" si="56"/>
        <v>2</v>
      </c>
      <c r="H337" s="16">
        <f t="shared" si="49"/>
        <v>4.75</v>
      </c>
      <c r="I337" s="82">
        <v>105</v>
      </c>
      <c r="J337" s="82">
        <v>95</v>
      </c>
      <c r="K337" s="21">
        <f>STDEV(E336:E337)/AVERAGE(E336:E338)</f>
        <v>1.3748025557742337E-2</v>
      </c>
      <c r="L337" s="83">
        <f>AVERAGE(E336:E338)</f>
        <v>102.86666666666667</v>
      </c>
      <c r="M337" s="82">
        <f>_xlfn.STDEV.S(E336:E337)</f>
        <v>1.4142135623730951</v>
      </c>
    </row>
    <row r="338" spans="1:14" s="15" customFormat="1" x14ac:dyDescent="0.35">
      <c r="B338" s="32"/>
      <c r="C338" s="79">
        <v>42599</v>
      </c>
      <c r="D338" s="28"/>
      <c r="E338" s="105">
        <v>105.2</v>
      </c>
      <c r="F338" s="82">
        <f t="shared" si="34"/>
        <v>100.01770270270254</v>
      </c>
      <c r="G338" s="15">
        <f t="shared" si="56"/>
        <v>4.5</v>
      </c>
      <c r="H338" s="16">
        <f t="shared" si="49"/>
        <v>4.75</v>
      </c>
      <c r="I338" s="82">
        <v>105</v>
      </c>
      <c r="J338" s="82">
        <v>95</v>
      </c>
      <c r="K338" s="16"/>
      <c r="L338" s="82"/>
      <c r="M338" s="82"/>
    </row>
    <row r="339" spans="1:14" s="15" customFormat="1" x14ac:dyDescent="0.35">
      <c r="A339" s="15" t="s">
        <v>11</v>
      </c>
      <c r="B339" s="32">
        <v>43237</v>
      </c>
      <c r="C339" s="79">
        <v>42600</v>
      </c>
      <c r="D339" s="28" t="s">
        <v>215</v>
      </c>
      <c r="E339" s="97">
        <v>100</v>
      </c>
      <c r="F339" s="82">
        <f t="shared" si="34"/>
        <v>100.01770270270254</v>
      </c>
      <c r="G339" s="15">
        <f t="shared" ref="G339:G341" si="57">ABS(E338-E339)</f>
        <v>5.2000000000000028</v>
      </c>
      <c r="H339" s="16">
        <f t="shared" si="49"/>
        <v>4.75</v>
      </c>
      <c r="I339" s="82">
        <v>105</v>
      </c>
      <c r="J339" s="82">
        <v>95</v>
      </c>
      <c r="K339" s="16"/>
      <c r="L339" s="82"/>
      <c r="M339" s="82"/>
    </row>
    <row r="340" spans="1:14" s="15" customFormat="1" x14ac:dyDescent="0.35">
      <c r="B340" s="32"/>
      <c r="C340" s="79">
        <v>42601</v>
      </c>
      <c r="D340" s="28"/>
      <c r="E340" s="97">
        <v>99.4</v>
      </c>
      <c r="F340" s="82">
        <f t="shared" si="34"/>
        <v>100.01770270270254</v>
      </c>
      <c r="G340" s="15">
        <f t="shared" si="57"/>
        <v>0.59999999999999432</v>
      </c>
      <c r="H340" s="16">
        <f t="shared" si="49"/>
        <v>4.75</v>
      </c>
      <c r="I340" s="82">
        <v>105</v>
      </c>
      <c r="J340" s="82">
        <v>95</v>
      </c>
      <c r="K340" s="21">
        <f>STDEV(E339:E340)/AVERAGE(E339:E341)</f>
        <v>4.2511429730653751E-3</v>
      </c>
      <c r="L340" s="83">
        <f>AVERAGE(E339:E341)</f>
        <v>99.8</v>
      </c>
      <c r="M340" s="82">
        <f>_xlfn.STDEV.S(E339:E340)</f>
        <v>0.42426406871192446</v>
      </c>
    </row>
    <row r="341" spans="1:14" s="15" customFormat="1" x14ac:dyDescent="0.35">
      <c r="B341" s="32"/>
      <c r="C341" s="79">
        <v>42602</v>
      </c>
      <c r="D341" s="28"/>
      <c r="E341" s="105">
        <v>100</v>
      </c>
      <c r="F341" s="82">
        <f t="shared" si="34"/>
        <v>100.01770270270254</v>
      </c>
      <c r="G341" s="15">
        <f t="shared" si="57"/>
        <v>0.59999999999999432</v>
      </c>
      <c r="H341" s="16">
        <f t="shared" si="49"/>
        <v>4.75</v>
      </c>
      <c r="I341" s="82">
        <v>105</v>
      </c>
      <c r="J341" s="82">
        <v>95</v>
      </c>
      <c r="K341" s="16"/>
      <c r="L341" s="82"/>
      <c r="M341" s="82"/>
      <c r="N341" s="28"/>
    </row>
    <row r="342" spans="1:14" s="15" customFormat="1" x14ac:dyDescent="0.35">
      <c r="A342" s="15" t="s">
        <v>11</v>
      </c>
      <c r="B342" s="32">
        <v>43241</v>
      </c>
      <c r="C342" s="79">
        <v>42603</v>
      </c>
      <c r="D342" s="28" t="s">
        <v>216</v>
      </c>
      <c r="E342" s="97">
        <v>101.5</v>
      </c>
      <c r="F342" s="82">
        <f t="shared" si="34"/>
        <v>100.01770270270254</v>
      </c>
      <c r="G342" s="15">
        <f t="shared" ref="G342:G350" si="58">ABS(E341-E342)</f>
        <v>1.5</v>
      </c>
      <c r="H342" s="16">
        <f t="shared" si="49"/>
        <v>4.75</v>
      </c>
      <c r="I342" s="82">
        <v>105</v>
      </c>
      <c r="J342" s="82">
        <v>95</v>
      </c>
      <c r="K342" s="16"/>
      <c r="L342" s="82"/>
      <c r="M342" s="82"/>
      <c r="N342" s="28"/>
    </row>
    <row r="343" spans="1:14" s="15" customFormat="1" x14ac:dyDescent="0.35">
      <c r="B343" s="32"/>
      <c r="C343" s="79">
        <v>42604</v>
      </c>
      <c r="D343" s="28"/>
      <c r="E343" s="97">
        <v>100.6</v>
      </c>
      <c r="F343" s="82">
        <f t="shared" si="34"/>
        <v>100.01770270270254</v>
      </c>
      <c r="G343" s="15">
        <f t="shared" si="58"/>
        <v>0.90000000000000568</v>
      </c>
      <c r="H343" s="16">
        <f t="shared" si="49"/>
        <v>4.75</v>
      </c>
      <c r="I343" s="82">
        <v>105</v>
      </c>
      <c r="J343" s="82">
        <v>95</v>
      </c>
      <c r="K343" s="21">
        <f>STDEV(E342:E343)/AVERAGE(E342:E344)</f>
        <v>6.3071962643002667E-3</v>
      </c>
      <c r="L343" s="83">
        <f>AVERAGE(E342:E344)</f>
        <v>100.89999999999999</v>
      </c>
      <c r="M343" s="82">
        <f>_xlfn.STDEV.S(E342:E343)</f>
        <v>0.63639610306789685</v>
      </c>
      <c r="N343" s="28"/>
    </row>
    <row r="344" spans="1:14" s="15" customFormat="1" x14ac:dyDescent="0.35">
      <c r="B344" s="32"/>
      <c r="C344" s="79">
        <v>42605</v>
      </c>
      <c r="D344" s="28"/>
      <c r="E344" s="105">
        <v>100.6</v>
      </c>
      <c r="F344" s="82">
        <f t="shared" si="34"/>
        <v>100.01770270270254</v>
      </c>
      <c r="G344" s="15">
        <f t="shared" si="58"/>
        <v>0</v>
      </c>
      <c r="H344" s="16">
        <f t="shared" si="49"/>
        <v>4.75</v>
      </c>
      <c r="I344" s="82">
        <v>105</v>
      </c>
      <c r="J344" s="82">
        <v>95</v>
      </c>
      <c r="K344" s="16"/>
      <c r="L344" s="82"/>
      <c r="M344" s="82"/>
      <c r="N344" s="28"/>
    </row>
    <row r="345" spans="1:14" s="15" customFormat="1" x14ac:dyDescent="0.35">
      <c r="B345" s="32"/>
      <c r="C345" s="79">
        <v>42606</v>
      </c>
      <c r="D345" s="28"/>
      <c r="E345" s="97">
        <v>101.2</v>
      </c>
      <c r="F345" s="82">
        <f t="shared" si="34"/>
        <v>100.01770270270254</v>
      </c>
      <c r="G345" s="15">
        <f t="shared" si="58"/>
        <v>0.60000000000000853</v>
      </c>
      <c r="H345" s="16">
        <f t="shared" si="49"/>
        <v>4.75</v>
      </c>
      <c r="I345" s="82">
        <v>105</v>
      </c>
      <c r="J345" s="82">
        <v>95</v>
      </c>
      <c r="K345" s="16"/>
      <c r="L345" s="82"/>
      <c r="M345" s="82"/>
      <c r="N345" s="28"/>
    </row>
    <row r="346" spans="1:14" s="15" customFormat="1" x14ac:dyDescent="0.35">
      <c r="B346" s="32"/>
      <c r="C346" s="79">
        <v>42607</v>
      </c>
      <c r="D346" s="28"/>
      <c r="E346" s="97">
        <v>102.1</v>
      </c>
      <c r="F346" s="82">
        <f t="shared" si="34"/>
        <v>100.01770270270254</v>
      </c>
      <c r="G346" s="15">
        <f t="shared" si="58"/>
        <v>0.89999999999999147</v>
      </c>
      <c r="H346" s="16">
        <f t="shared" si="49"/>
        <v>4.75</v>
      </c>
      <c r="I346" s="82">
        <v>105</v>
      </c>
      <c r="J346" s="82">
        <v>95</v>
      </c>
      <c r="K346" s="21">
        <f>STDEV(E345:E346)/AVERAGE(E345:E347)</f>
        <v>6.3155418762939472E-3</v>
      </c>
      <c r="L346" s="83">
        <f>AVERAGE(E345:E347)</f>
        <v>100.76666666666667</v>
      </c>
      <c r="M346" s="82">
        <f>_xlfn.STDEV.S(E345:E346)</f>
        <v>0.63639610306788674</v>
      </c>
      <c r="N346" s="28"/>
    </row>
    <row r="347" spans="1:14" s="15" customFormat="1" x14ac:dyDescent="0.35">
      <c r="B347" s="32"/>
      <c r="C347" s="79">
        <v>42608</v>
      </c>
      <c r="D347" s="28"/>
      <c r="E347" s="105">
        <v>99</v>
      </c>
      <c r="F347" s="82">
        <f t="shared" si="34"/>
        <v>100.01770270270254</v>
      </c>
      <c r="G347" s="15">
        <f t="shared" si="58"/>
        <v>3.0999999999999943</v>
      </c>
      <c r="H347" s="16">
        <f t="shared" si="49"/>
        <v>4.75</v>
      </c>
      <c r="I347" s="82">
        <v>105</v>
      </c>
      <c r="J347" s="82">
        <v>95</v>
      </c>
      <c r="K347" s="16"/>
      <c r="L347" s="82"/>
      <c r="M347" s="82"/>
      <c r="N347" s="28"/>
    </row>
    <row r="348" spans="1:14" s="15" customFormat="1" x14ac:dyDescent="0.35">
      <c r="B348" s="32"/>
      <c r="C348" s="79">
        <v>42609</v>
      </c>
      <c r="D348" s="28"/>
      <c r="E348" s="97">
        <v>101</v>
      </c>
      <c r="F348" s="82">
        <f t="shared" si="34"/>
        <v>100.01770270270254</v>
      </c>
      <c r="G348" s="15">
        <f t="shared" si="58"/>
        <v>2</v>
      </c>
      <c r="H348" s="16">
        <f t="shared" si="49"/>
        <v>4.75</v>
      </c>
      <c r="I348" s="82">
        <v>105</v>
      </c>
      <c r="J348" s="82">
        <v>95</v>
      </c>
      <c r="K348" s="16"/>
      <c r="L348" s="82"/>
      <c r="M348" s="82"/>
      <c r="N348" s="28"/>
    </row>
    <row r="349" spans="1:14" s="15" customFormat="1" x14ac:dyDescent="0.35">
      <c r="B349" s="32"/>
      <c r="C349" s="79">
        <v>42610</v>
      </c>
      <c r="D349" s="28"/>
      <c r="E349" s="97">
        <v>96.1</v>
      </c>
      <c r="F349" s="82">
        <f t="shared" si="34"/>
        <v>100.01770270270254</v>
      </c>
      <c r="G349" s="15">
        <f t="shared" si="58"/>
        <v>4.9000000000000057</v>
      </c>
      <c r="H349" s="16">
        <f t="shared" si="49"/>
        <v>4.75</v>
      </c>
      <c r="I349" s="82">
        <v>105</v>
      </c>
      <c r="J349" s="82">
        <v>95</v>
      </c>
      <c r="K349" s="21">
        <f>STDEV(E348:E349)/AVERAGE(E348:E350)</f>
        <v>3.4904196384963934E-2</v>
      </c>
      <c r="L349" s="83">
        <f>AVERAGE(E348:E350)</f>
        <v>99.266666666666666</v>
      </c>
      <c r="M349" s="82">
        <f>_xlfn.STDEV.S(E348:E349)</f>
        <v>3.4648232278140867</v>
      </c>
      <c r="N349" s="28"/>
    </row>
    <row r="350" spans="1:14" s="15" customFormat="1" x14ac:dyDescent="0.35">
      <c r="B350" s="32"/>
      <c r="C350" s="79">
        <v>42611</v>
      </c>
      <c r="D350" s="28"/>
      <c r="E350" s="105">
        <v>100.7</v>
      </c>
      <c r="F350" s="82">
        <f t="shared" ref="F350" si="59">F349</f>
        <v>100.01770270270254</v>
      </c>
      <c r="G350" s="15">
        <f t="shared" si="58"/>
        <v>4.6000000000000085</v>
      </c>
      <c r="H350" s="16">
        <f t="shared" si="49"/>
        <v>4.75</v>
      </c>
      <c r="I350" s="82">
        <v>105</v>
      </c>
      <c r="J350" s="82">
        <v>95</v>
      </c>
      <c r="K350" s="16"/>
      <c r="L350" s="82"/>
      <c r="M350" s="82"/>
      <c r="N350" s="28"/>
    </row>
    <row r="351" spans="1:14" s="15" customFormat="1" x14ac:dyDescent="0.35">
      <c r="A351" s="15" t="s">
        <v>11</v>
      </c>
      <c r="B351" s="32">
        <v>43257</v>
      </c>
      <c r="C351" s="79">
        <v>42612</v>
      </c>
      <c r="D351" s="28" t="s">
        <v>217</v>
      </c>
      <c r="E351" s="97">
        <v>100.2</v>
      </c>
      <c r="F351" s="82">
        <f t="shared" si="34"/>
        <v>100.01770270270254</v>
      </c>
      <c r="G351" s="15">
        <f t="shared" ref="G351:G353" si="60">ABS(E350-E351)</f>
        <v>0.5</v>
      </c>
      <c r="H351" s="16">
        <f t="shared" si="49"/>
        <v>4.75</v>
      </c>
      <c r="I351" s="82">
        <v>105</v>
      </c>
      <c r="J351" s="82">
        <v>95</v>
      </c>
      <c r="K351" s="16"/>
      <c r="L351" s="82"/>
      <c r="M351" s="82"/>
      <c r="N351" s="28"/>
    </row>
    <row r="352" spans="1:14" s="15" customFormat="1" x14ac:dyDescent="0.35">
      <c r="B352" s="32"/>
      <c r="C352" s="79">
        <v>42613</v>
      </c>
      <c r="D352" s="28"/>
      <c r="E352" s="97">
        <v>101.3</v>
      </c>
      <c r="F352" s="82">
        <f t="shared" ref="F352:F418" si="61">F351</f>
        <v>100.01770270270254</v>
      </c>
      <c r="G352" s="15">
        <f t="shared" si="60"/>
        <v>1.0999999999999943</v>
      </c>
      <c r="H352" s="16">
        <f t="shared" si="49"/>
        <v>4.75</v>
      </c>
      <c r="I352" s="82">
        <v>105</v>
      </c>
      <c r="J352" s="82">
        <v>95</v>
      </c>
      <c r="K352" s="21">
        <f>STDEV(E351:E352)/AVERAGE(E351:E353)</f>
        <v>7.7292228483457938E-3</v>
      </c>
      <c r="L352" s="83">
        <f>AVERAGE(E351:E353)</f>
        <v>100.63333333333333</v>
      </c>
      <c r="M352" s="82">
        <f>_xlfn.STDEV.S(E351:E352)</f>
        <v>0.7778174593051983</v>
      </c>
      <c r="N352" s="28"/>
    </row>
    <row r="353" spans="1:14" s="15" customFormat="1" x14ac:dyDescent="0.35">
      <c r="B353" s="32"/>
      <c r="C353" s="79">
        <v>42614</v>
      </c>
      <c r="D353" s="28"/>
      <c r="E353" s="105">
        <v>100.4</v>
      </c>
      <c r="F353" s="82">
        <f t="shared" si="61"/>
        <v>100.01770270270254</v>
      </c>
      <c r="G353" s="15">
        <f t="shared" si="60"/>
        <v>0.89999999999999147</v>
      </c>
      <c r="H353" s="16">
        <f t="shared" si="49"/>
        <v>4.75</v>
      </c>
      <c r="I353" s="82">
        <v>105</v>
      </c>
      <c r="J353" s="82">
        <v>95</v>
      </c>
      <c r="K353" s="16"/>
      <c r="L353" s="82"/>
      <c r="M353" s="82"/>
      <c r="N353" s="28"/>
    </row>
    <row r="354" spans="1:14" s="15" customFormat="1" x14ac:dyDescent="0.35">
      <c r="A354" s="15" t="s">
        <v>11</v>
      </c>
      <c r="B354" s="32">
        <v>43266</v>
      </c>
      <c r="C354" s="79">
        <v>42615</v>
      </c>
      <c r="D354" s="28" t="s">
        <v>217</v>
      </c>
      <c r="E354" s="97">
        <v>100.9</v>
      </c>
      <c r="F354" s="82">
        <f t="shared" si="61"/>
        <v>100.01770270270254</v>
      </c>
      <c r="G354" s="15">
        <f t="shared" ref="G354:G371" si="62">ABS(E353-E354)</f>
        <v>0.5</v>
      </c>
      <c r="H354" s="16">
        <f t="shared" si="49"/>
        <v>4.75</v>
      </c>
      <c r="I354" s="82">
        <v>105</v>
      </c>
      <c r="J354" s="82">
        <v>95</v>
      </c>
      <c r="K354" s="16"/>
      <c r="L354" s="82"/>
      <c r="M354" s="82"/>
      <c r="N354" s="28"/>
    </row>
    <row r="355" spans="1:14" s="15" customFormat="1" x14ac:dyDescent="0.35">
      <c r="B355" s="32"/>
      <c r="C355" s="79">
        <v>42616</v>
      </c>
      <c r="D355" s="28"/>
      <c r="E355" s="97">
        <v>99.5</v>
      </c>
      <c r="F355" s="82">
        <f t="shared" si="61"/>
        <v>100.01770270270254</v>
      </c>
      <c r="G355" s="15">
        <f t="shared" si="62"/>
        <v>1.4000000000000057</v>
      </c>
      <c r="H355" s="16">
        <f t="shared" si="49"/>
        <v>4.75</v>
      </c>
      <c r="I355" s="82">
        <v>105</v>
      </c>
      <c r="J355" s="82">
        <v>95</v>
      </c>
      <c r="K355" s="21">
        <f>STDEV(E354:E355)/AVERAGE(E354:E356)</f>
        <v>9.8241762520129405E-3</v>
      </c>
      <c r="L355" s="83">
        <f>AVERAGE(E354:E356)</f>
        <v>100.76666666666667</v>
      </c>
      <c r="M355" s="82">
        <f>_xlfn.STDEV.S(E354:E355)</f>
        <v>0.98994949366117058</v>
      </c>
      <c r="N355" s="28"/>
    </row>
    <row r="356" spans="1:14" s="15" customFormat="1" x14ac:dyDescent="0.35">
      <c r="B356" s="32"/>
      <c r="C356" s="79">
        <v>42617</v>
      </c>
      <c r="D356" s="28"/>
      <c r="E356" s="105">
        <v>101.9</v>
      </c>
      <c r="F356" s="82">
        <f t="shared" si="61"/>
        <v>100.01770270270254</v>
      </c>
      <c r="G356" s="15">
        <f t="shared" si="62"/>
        <v>2.4000000000000057</v>
      </c>
      <c r="H356" s="16">
        <f t="shared" si="49"/>
        <v>4.75</v>
      </c>
      <c r="I356" s="82">
        <v>105</v>
      </c>
      <c r="J356" s="82">
        <v>95</v>
      </c>
      <c r="K356" s="16"/>
      <c r="L356" s="82"/>
      <c r="M356" s="82"/>
      <c r="N356" s="28"/>
    </row>
    <row r="357" spans="1:14" s="15" customFormat="1" x14ac:dyDescent="0.35">
      <c r="A357" s="15" t="s">
        <v>11</v>
      </c>
      <c r="B357" s="32">
        <v>43273</v>
      </c>
      <c r="C357" s="79">
        <v>42618</v>
      </c>
      <c r="D357" s="28" t="s">
        <v>218</v>
      </c>
      <c r="E357" s="97">
        <v>98.8</v>
      </c>
      <c r="F357" s="82">
        <f t="shared" si="61"/>
        <v>100.01770270270254</v>
      </c>
      <c r="G357" s="15">
        <f t="shared" si="62"/>
        <v>3.1000000000000085</v>
      </c>
      <c r="H357" s="16">
        <f t="shared" si="49"/>
        <v>4.75</v>
      </c>
      <c r="I357" s="82">
        <v>105</v>
      </c>
      <c r="J357" s="82">
        <v>95</v>
      </c>
      <c r="K357" s="16"/>
      <c r="L357" s="82"/>
      <c r="M357" s="82"/>
      <c r="N357" s="53"/>
    </row>
    <row r="358" spans="1:14" s="15" customFormat="1" x14ac:dyDescent="0.35">
      <c r="B358" s="32"/>
      <c r="C358" s="79">
        <v>42619</v>
      </c>
      <c r="D358" s="28"/>
      <c r="E358" s="97">
        <v>100</v>
      </c>
      <c r="F358" s="82">
        <f t="shared" si="61"/>
        <v>100.01770270270254</v>
      </c>
      <c r="G358" s="15">
        <f t="shared" si="62"/>
        <v>1.2000000000000028</v>
      </c>
      <c r="H358" s="16">
        <f t="shared" si="49"/>
        <v>4.75</v>
      </c>
      <c r="I358" s="82">
        <v>105</v>
      </c>
      <c r="J358" s="82">
        <v>95</v>
      </c>
      <c r="K358" s="21">
        <f>STDEV(E357:E358)/AVERAGE(E357:E359)</f>
        <v>8.4881107444867536E-3</v>
      </c>
      <c r="L358" s="83">
        <f>AVERAGE(E357:E359)</f>
        <v>99.966666666666654</v>
      </c>
      <c r="M358" s="82">
        <f>_xlfn.STDEV.S(E357:E358)</f>
        <v>0.84852813742385902</v>
      </c>
      <c r="N358" s="28"/>
    </row>
    <row r="359" spans="1:14" s="15" customFormat="1" x14ac:dyDescent="0.35">
      <c r="B359" s="32"/>
      <c r="C359" s="79">
        <v>42620</v>
      </c>
      <c r="D359" s="28"/>
      <c r="E359" s="105">
        <v>101.1</v>
      </c>
      <c r="F359" s="82">
        <f t="shared" si="61"/>
        <v>100.01770270270254</v>
      </c>
      <c r="G359" s="15">
        <f t="shared" si="62"/>
        <v>1.0999999999999943</v>
      </c>
      <c r="H359" s="16">
        <f t="shared" si="49"/>
        <v>4.75</v>
      </c>
      <c r="I359" s="82">
        <v>105</v>
      </c>
      <c r="J359" s="82">
        <v>95</v>
      </c>
      <c r="K359" s="16"/>
      <c r="L359" s="82"/>
      <c r="M359" s="82"/>
      <c r="N359" s="28"/>
    </row>
    <row r="360" spans="1:14" s="15" customFormat="1" x14ac:dyDescent="0.35">
      <c r="B360" s="32"/>
      <c r="C360" s="79">
        <v>42621</v>
      </c>
      <c r="D360" s="28" t="s">
        <v>219</v>
      </c>
      <c r="E360" s="97">
        <v>100.3</v>
      </c>
      <c r="F360" s="82">
        <f t="shared" si="61"/>
        <v>100.01770270270254</v>
      </c>
      <c r="G360" s="15">
        <f t="shared" si="62"/>
        <v>0.79999999999999716</v>
      </c>
      <c r="H360" s="16">
        <f t="shared" si="49"/>
        <v>4.75</v>
      </c>
      <c r="I360" s="82">
        <v>105</v>
      </c>
      <c r="J360" s="82">
        <v>95</v>
      </c>
      <c r="K360" s="16"/>
      <c r="L360" s="82"/>
      <c r="M360" s="82"/>
      <c r="N360" s="28"/>
    </row>
    <row r="361" spans="1:14" s="15" customFormat="1" x14ac:dyDescent="0.35">
      <c r="B361" s="32"/>
      <c r="C361" s="79">
        <v>42622</v>
      </c>
      <c r="D361" s="28"/>
      <c r="E361" s="97">
        <v>101.1</v>
      </c>
      <c r="F361" s="82">
        <f t="shared" si="61"/>
        <v>100.01770270270254</v>
      </c>
      <c r="G361" s="15">
        <f t="shared" si="62"/>
        <v>0.79999999999999716</v>
      </c>
      <c r="H361" s="16">
        <f t="shared" si="49"/>
        <v>4.75</v>
      </c>
      <c r="I361" s="82">
        <v>105</v>
      </c>
      <c r="J361" s="82">
        <v>95</v>
      </c>
      <c r="K361" s="21">
        <f>STDEV(E360:E361)/AVERAGE(E360:E362)</f>
        <v>5.6231155561554287E-3</v>
      </c>
      <c r="L361" s="83">
        <f>AVERAGE(E360:E362)</f>
        <v>100.59999999999998</v>
      </c>
      <c r="M361" s="82">
        <f>_xlfn.STDEV.S(E360:E361)</f>
        <v>0.56568542494923602</v>
      </c>
      <c r="N361" s="28"/>
    </row>
    <row r="362" spans="1:14" s="15" customFormat="1" x14ac:dyDescent="0.35">
      <c r="B362" s="32"/>
      <c r="C362" s="79">
        <v>42623</v>
      </c>
      <c r="D362" s="28"/>
      <c r="E362" s="105">
        <v>100.4</v>
      </c>
      <c r="F362" s="82">
        <f t="shared" si="61"/>
        <v>100.01770270270254</v>
      </c>
      <c r="G362" s="15">
        <f t="shared" si="62"/>
        <v>0.69999999999998863</v>
      </c>
      <c r="H362" s="16">
        <f t="shared" si="49"/>
        <v>4.75</v>
      </c>
      <c r="I362" s="82">
        <v>105</v>
      </c>
      <c r="J362" s="82">
        <v>95</v>
      </c>
      <c r="K362" s="16"/>
      <c r="L362" s="82"/>
      <c r="M362" s="82"/>
      <c r="N362" s="28"/>
    </row>
    <row r="363" spans="1:14" s="15" customFormat="1" x14ac:dyDescent="0.35">
      <c r="A363" s="15" t="s">
        <v>11</v>
      </c>
      <c r="B363" s="32">
        <v>43286</v>
      </c>
      <c r="C363" s="79">
        <v>42624</v>
      </c>
      <c r="D363" s="28" t="s">
        <v>220</v>
      </c>
      <c r="E363" s="97">
        <v>101.7</v>
      </c>
      <c r="F363" s="82">
        <f t="shared" si="61"/>
        <v>100.01770270270254</v>
      </c>
      <c r="G363" s="15">
        <f t="shared" si="62"/>
        <v>1.2999999999999972</v>
      </c>
      <c r="H363" s="16">
        <f t="shared" si="49"/>
        <v>4.75</v>
      </c>
      <c r="I363" s="82">
        <v>105</v>
      </c>
      <c r="J363" s="82">
        <v>95</v>
      </c>
      <c r="K363" s="16"/>
      <c r="L363" s="82"/>
      <c r="M363" s="82"/>
      <c r="N363" s="28"/>
    </row>
    <row r="364" spans="1:14" s="15" customFormat="1" x14ac:dyDescent="0.35">
      <c r="B364" s="32"/>
      <c r="C364" s="79">
        <v>42625</v>
      </c>
      <c r="D364" s="28"/>
      <c r="E364" s="97">
        <v>101.4</v>
      </c>
      <c r="F364" s="82">
        <f t="shared" si="61"/>
        <v>100.01770270270254</v>
      </c>
      <c r="G364" s="15">
        <f t="shared" si="62"/>
        <v>0.29999999999999716</v>
      </c>
      <c r="H364" s="16">
        <f t="shared" si="49"/>
        <v>4.75</v>
      </c>
      <c r="I364" s="82">
        <v>105</v>
      </c>
      <c r="J364" s="82">
        <v>95</v>
      </c>
      <c r="K364" s="21">
        <f>STDEV(E363:E364)/AVERAGE(E363:E365)</f>
        <v>2.0934082337759432E-3</v>
      </c>
      <c r="L364" s="83">
        <f>AVERAGE(E363:E365)</f>
        <v>101.33333333333333</v>
      </c>
      <c r="M364" s="82">
        <f>_xlfn.STDEV.S(E363:E364)</f>
        <v>0.21213203435596226</v>
      </c>
      <c r="N364" s="28"/>
    </row>
    <row r="365" spans="1:14" s="15" customFormat="1" x14ac:dyDescent="0.35">
      <c r="B365" s="32"/>
      <c r="C365" s="79">
        <v>42626</v>
      </c>
      <c r="D365" s="28"/>
      <c r="E365" s="105">
        <v>100.9</v>
      </c>
      <c r="F365" s="82">
        <f t="shared" si="61"/>
        <v>100.01770270270254</v>
      </c>
      <c r="G365" s="15">
        <f t="shared" si="62"/>
        <v>0.5</v>
      </c>
      <c r="H365" s="16">
        <f t="shared" si="49"/>
        <v>4.75</v>
      </c>
      <c r="I365" s="82">
        <v>105</v>
      </c>
      <c r="J365" s="82">
        <v>95</v>
      </c>
      <c r="K365" s="16"/>
      <c r="L365" s="82"/>
      <c r="M365" s="82"/>
      <c r="N365" s="28"/>
    </row>
    <row r="366" spans="1:14" s="15" customFormat="1" x14ac:dyDescent="0.35">
      <c r="A366" s="15" t="s">
        <v>11</v>
      </c>
      <c r="B366" s="32">
        <v>43300</v>
      </c>
      <c r="C366" s="79">
        <v>42627</v>
      </c>
      <c r="E366" s="97">
        <v>99.9</v>
      </c>
      <c r="F366" s="82">
        <f t="shared" si="61"/>
        <v>100.01770270270254</v>
      </c>
      <c r="G366" s="15">
        <f t="shared" si="62"/>
        <v>1</v>
      </c>
      <c r="H366" s="16">
        <f t="shared" si="49"/>
        <v>4.75</v>
      </c>
      <c r="I366" s="82">
        <v>105</v>
      </c>
      <c r="J366" s="82">
        <v>95</v>
      </c>
      <c r="K366" s="16"/>
      <c r="L366" s="82"/>
      <c r="M366" s="82"/>
    </row>
    <row r="367" spans="1:14" s="15" customFormat="1" x14ac:dyDescent="0.35">
      <c r="B367" s="32"/>
      <c r="C367" s="79">
        <v>42628</v>
      </c>
      <c r="D367" s="28"/>
      <c r="E367" s="97">
        <v>102.3</v>
      </c>
      <c r="F367" s="82">
        <f t="shared" si="61"/>
        <v>100.01770270270254</v>
      </c>
      <c r="G367" s="15">
        <f t="shared" si="62"/>
        <v>2.3999999999999915</v>
      </c>
      <c r="H367" s="16">
        <f t="shared" si="49"/>
        <v>4.75</v>
      </c>
      <c r="I367" s="82">
        <v>105</v>
      </c>
      <c r="J367" s="82">
        <v>95</v>
      </c>
      <c r="K367" s="21">
        <f>STDEV(E366:E367)/AVERAGE(E366:E368)</f>
        <v>1.6902950944698288E-2</v>
      </c>
      <c r="L367" s="83">
        <f>AVERAGE(E366:E368)</f>
        <v>100.39999999999999</v>
      </c>
      <c r="M367" s="82">
        <f>_xlfn.STDEV.S(E366:E367)</f>
        <v>1.697056274847708</v>
      </c>
      <c r="N367" s="28"/>
    </row>
    <row r="368" spans="1:14" s="15" customFormat="1" x14ac:dyDescent="0.35">
      <c r="B368" s="32"/>
      <c r="C368" s="79">
        <v>42629</v>
      </c>
      <c r="D368" s="28"/>
      <c r="E368" s="105">
        <v>99</v>
      </c>
      <c r="F368" s="82">
        <f t="shared" si="61"/>
        <v>100.01770270270254</v>
      </c>
      <c r="G368" s="15">
        <f t="shared" si="62"/>
        <v>3.2999999999999972</v>
      </c>
      <c r="H368" s="16">
        <f t="shared" si="49"/>
        <v>4.75</v>
      </c>
      <c r="I368" s="82">
        <v>105</v>
      </c>
      <c r="J368" s="82">
        <v>95</v>
      </c>
      <c r="K368" s="16"/>
      <c r="L368" s="82"/>
      <c r="M368" s="82"/>
      <c r="N368" s="28"/>
    </row>
    <row r="369" spans="1:14" s="15" customFormat="1" x14ac:dyDescent="0.35">
      <c r="A369" s="15" t="s">
        <v>11</v>
      </c>
      <c r="B369" s="32">
        <v>43318</v>
      </c>
      <c r="C369" s="79">
        <v>42630</v>
      </c>
      <c r="D369" s="15" t="s">
        <v>63</v>
      </c>
      <c r="E369" s="97">
        <v>104.9</v>
      </c>
      <c r="F369" s="82">
        <f t="shared" si="61"/>
        <v>100.01770270270254</v>
      </c>
      <c r="G369" s="15">
        <f t="shared" si="62"/>
        <v>5.9000000000000057</v>
      </c>
      <c r="H369" s="16">
        <f t="shared" si="49"/>
        <v>4.75</v>
      </c>
      <c r="I369" s="82">
        <v>105</v>
      </c>
      <c r="J369" s="82">
        <v>95</v>
      </c>
      <c r="K369" s="16"/>
      <c r="L369" s="82"/>
      <c r="M369" s="82"/>
      <c r="N369" s="28"/>
    </row>
    <row r="370" spans="1:14" s="15" customFormat="1" x14ac:dyDescent="0.35">
      <c r="B370" s="32"/>
      <c r="C370" s="79">
        <v>42631</v>
      </c>
      <c r="D370" s="28"/>
      <c r="E370" s="97">
        <v>104.4</v>
      </c>
      <c r="F370" s="82">
        <f t="shared" si="61"/>
        <v>100.01770270270254</v>
      </c>
      <c r="G370" s="15">
        <f t="shared" si="62"/>
        <v>0.5</v>
      </c>
      <c r="H370" s="16">
        <f t="shared" si="49"/>
        <v>4.75</v>
      </c>
      <c r="I370" s="82">
        <v>105</v>
      </c>
      <c r="J370" s="82">
        <v>95</v>
      </c>
      <c r="K370" s="21">
        <f>STDEV(E369:E370)/AVERAGE(E369:E371)</f>
        <v>3.3682444324541808E-3</v>
      </c>
      <c r="L370" s="83">
        <f>AVERAGE(E369:E371)</f>
        <v>104.96666666666665</v>
      </c>
      <c r="M370" s="82">
        <f>_xlfn.STDEV.S(E369:E370)</f>
        <v>0.35355339059327379</v>
      </c>
      <c r="N370" s="28"/>
    </row>
    <row r="371" spans="1:14" s="15" customFormat="1" x14ac:dyDescent="0.35">
      <c r="B371" s="32"/>
      <c r="C371" s="79">
        <v>42632</v>
      </c>
      <c r="D371" s="28"/>
      <c r="E371" s="105">
        <v>105.6</v>
      </c>
      <c r="F371" s="82">
        <f t="shared" si="61"/>
        <v>100.01770270270254</v>
      </c>
      <c r="G371" s="15">
        <f t="shared" si="62"/>
        <v>1.1999999999999886</v>
      </c>
      <c r="H371" s="16">
        <f t="shared" si="49"/>
        <v>4.75</v>
      </c>
      <c r="I371" s="82">
        <v>105</v>
      </c>
      <c r="J371" s="82">
        <v>95</v>
      </c>
      <c r="K371" s="16"/>
      <c r="L371" s="82"/>
      <c r="M371" s="82"/>
      <c r="N371" s="28"/>
    </row>
    <row r="372" spans="1:14" s="15" customFormat="1" x14ac:dyDescent="0.35">
      <c r="A372" s="15" t="s">
        <v>11</v>
      </c>
      <c r="B372" s="32">
        <v>43332</v>
      </c>
      <c r="C372" s="79">
        <v>42633</v>
      </c>
      <c r="D372" s="15" t="s">
        <v>64</v>
      </c>
      <c r="E372" s="97">
        <v>105.3</v>
      </c>
      <c r="F372" s="82">
        <f t="shared" si="61"/>
        <v>100.01770270270254</v>
      </c>
      <c r="G372" s="15">
        <f t="shared" ref="G372:G401" si="63">ABS(E371-E372)</f>
        <v>0.29999999999999716</v>
      </c>
      <c r="H372" s="16">
        <f t="shared" si="49"/>
        <v>4.75</v>
      </c>
      <c r="I372" s="82">
        <v>105</v>
      </c>
      <c r="J372" s="82">
        <v>95</v>
      </c>
      <c r="K372" s="16"/>
      <c r="L372" s="82"/>
      <c r="M372" s="82"/>
      <c r="N372" s="28"/>
    </row>
    <row r="373" spans="1:14" s="15" customFormat="1" x14ac:dyDescent="0.35">
      <c r="B373" s="32"/>
      <c r="C373" s="79">
        <v>42634</v>
      </c>
      <c r="D373" s="28"/>
      <c r="E373" s="97">
        <v>103.1</v>
      </c>
      <c r="F373" s="82">
        <f t="shared" si="61"/>
        <v>100.01770270270254</v>
      </c>
      <c r="G373" s="15">
        <f t="shared" si="63"/>
        <v>2.2000000000000028</v>
      </c>
      <c r="H373" s="16">
        <f t="shared" si="49"/>
        <v>4.75</v>
      </c>
      <c r="I373" s="82">
        <v>105</v>
      </c>
      <c r="J373" s="82">
        <v>95</v>
      </c>
      <c r="K373" s="21">
        <f>STDEV(E372:E373)/AVERAGE(E372:E374)</f>
        <v>1.505453147042329E-2</v>
      </c>
      <c r="L373" s="83">
        <f>AVERAGE(E372:E374)</f>
        <v>103.33333333333333</v>
      </c>
      <c r="M373" s="82">
        <f>_xlfn.STDEV.S(E372:E373)</f>
        <v>1.5556349186104066</v>
      </c>
      <c r="N373" s="28"/>
    </row>
    <row r="374" spans="1:14" s="15" customFormat="1" x14ac:dyDescent="0.35">
      <c r="B374" s="32"/>
      <c r="C374" s="79">
        <v>42635</v>
      </c>
      <c r="D374" s="28"/>
      <c r="E374" s="105">
        <v>101.6</v>
      </c>
      <c r="F374" s="82">
        <f t="shared" si="61"/>
        <v>100.01770270270254</v>
      </c>
      <c r="G374" s="15">
        <f t="shared" si="63"/>
        <v>1.5</v>
      </c>
      <c r="H374" s="16">
        <f t="shared" ref="H374" si="64">H373</f>
        <v>4.75</v>
      </c>
      <c r="I374" s="82">
        <v>105</v>
      </c>
      <c r="J374" s="82">
        <v>95</v>
      </c>
      <c r="K374" s="16"/>
      <c r="L374" s="82"/>
      <c r="M374" s="82"/>
      <c r="N374" s="28"/>
    </row>
    <row r="375" spans="1:14" s="15" customFormat="1" x14ac:dyDescent="0.35">
      <c r="A375" s="15" t="s">
        <v>11</v>
      </c>
      <c r="B375" s="35" t="s">
        <v>65</v>
      </c>
      <c r="C375" s="79">
        <v>42636</v>
      </c>
      <c r="D375" s="15" t="s">
        <v>66</v>
      </c>
      <c r="E375" s="97">
        <v>102.8</v>
      </c>
      <c r="F375" s="82">
        <f t="shared" si="61"/>
        <v>100.01770270270254</v>
      </c>
      <c r="G375" s="15">
        <f t="shared" si="63"/>
        <v>1.2000000000000028</v>
      </c>
      <c r="H375" s="16">
        <f t="shared" si="49"/>
        <v>4.75</v>
      </c>
      <c r="I375" s="82">
        <v>105</v>
      </c>
      <c r="J375" s="82">
        <v>95</v>
      </c>
      <c r="K375" s="16"/>
      <c r="L375" s="82"/>
      <c r="M375" s="82"/>
      <c r="N375" s="28"/>
    </row>
    <row r="376" spans="1:14" s="15" customFormat="1" x14ac:dyDescent="0.35">
      <c r="B376" s="35"/>
      <c r="C376" s="79">
        <v>42637</v>
      </c>
      <c r="D376" s="28"/>
      <c r="E376" s="97">
        <v>103.8</v>
      </c>
      <c r="F376" s="82">
        <f t="shared" si="61"/>
        <v>100.01770270270254</v>
      </c>
      <c r="G376" s="15">
        <f t="shared" si="63"/>
        <v>1</v>
      </c>
      <c r="H376" s="16">
        <f t="shared" ref="H376:H439" si="65">H375</f>
        <v>4.75</v>
      </c>
      <c r="I376" s="82">
        <v>105</v>
      </c>
      <c r="J376" s="82">
        <v>95</v>
      </c>
      <c r="K376" s="21">
        <f>STDEV(E375:E376)/AVERAGE(E375:E377)</f>
        <v>6.8918789589332121E-3</v>
      </c>
      <c r="L376" s="83">
        <f>AVERAGE(E375:E377)</f>
        <v>102.60000000000001</v>
      </c>
      <c r="M376" s="82">
        <f>_xlfn.STDEV.S(E375:E376)</f>
        <v>0.70710678118654757</v>
      </c>
      <c r="N376" s="28"/>
    </row>
    <row r="377" spans="1:14" s="15" customFormat="1" x14ac:dyDescent="0.35">
      <c r="B377" s="35"/>
      <c r="C377" s="79">
        <v>42638</v>
      </c>
      <c r="D377" s="28"/>
      <c r="E377" s="105">
        <v>101.2</v>
      </c>
      <c r="F377" s="82">
        <f t="shared" si="61"/>
        <v>100.01770270270254</v>
      </c>
      <c r="G377" s="15">
        <f t="shared" si="63"/>
        <v>2.5999999999999943</v>
      </c>
      <c r="H377" s="16">
        <f t="shared" si="65"/>
        <v>4.75</v>
      </c>
      <c r="I377" s="82">
        <v>105</v>
      </c>
      <c r="J377" s="82">
        <v>95</v>
      </c>
      <c r="K377" s="16"/>
      <c r="L377" s="82"/>
      <c r="M377" s="82"/>
      <c r="N377" s="28"/>
    </row>
    <row r="378" spans="1:14" s="15" customFormat="1" x14ac:dyDescent="0.35">
      <c r="A378" s="15" t="s">
        <v>11</v>
      </c>
      <c r="B378" s="32">
        <v>43376</v>
      </c>
      <c r="C378" s="79">
        <v>42639</v>
      </c>
      <c r="D378" s="15" t="s">
        <v>67</v>
      </c>
      <c r="E378" s="97">
        <v>104.2</v>
      </c>
      <c r="F378" s="82">
        <f t="shared" si="61"/>
        <v>100.01770270270254</v>
      </c>
      <c r="G378" s="15">
        <f t="shared" si="63"/>
        <v>3</v>
      </c>
      <c r="H378" s="16">
        <f t="shared" si="65"/>
        <v>4.75</v>
      </c>
      <c r="I378" s="82">
        <v>105</v>
      </c>
      <c r="J378" s="82">
        <v>95</v>
      </c>
      <c r="K378" s="16"/>
      <c r="L378" s="82"/>
      <c r="M378" s="82"/>
      <c r="N378" s="28"/>
    </row>
    <row r="379" spans="1:14" s="15" customFormat="1" x14ac:dyDescent="0.35">
      <c r="B379" s="32"/>
      <c r="C379" s="79">
        <v>42640</v>
      </c>
      <c r="D379" s="28"/>
      <c r="E379" s="97">
        <v>100.4</v>
      </c>
      <c r="F379" s="82">
        <f t="shared" si="61"/>
        <v>100.01770270270254</v>
      </c>
      <c r="G379" s="15">
        <f t="shared" si="63"/>
        <v>3.7999999999999972</v>
      </c>
      <c r="H379" s="16">
        <f t="shared" si="65"/>
        <v>4.75</v>
      </c>
      <c r="I379" s="82">
        <v>105</v>
      </c>
      <c r="J379" s="82">
        <v>95</v>
      </c>
      <c r="K379" s="21">
        <f>STDEV(E378:E379)/AVERAGE(E378:E380)</f>
        <v>2.6045290163252455E-2</v>
      </c>
      <c r="L379" s="83">
        <f>AVERAGE(E378:E380)</f>
        <v>103.16666666666667</v>
      </c>
      <c r="M379" s="82">
        <f>_xlfn.STDEV.S(E378:E379)</f>
        <v>2.6870057685088784</v>
      </c>
      <c r="N379" s="28"/>
    </row>
    <row r="380" spans="1:14" s="15" customFormat="1" x14ac:dyDescent="0.35">
      <c r="B380" s="32"/>
      <c r="C380" s="79">
        <v>42641</v>
      </c>
      <c r="D380" s="28"/>
      <c r="E380" s="105">
        <v>104.9</v>
      </c>
      <c r="F380" s="82">
        <f t="shared" si="61"/>
        <v>100.01770270270254</v>
      </c>
      <c r="G380" s="15">
        <f t="shared" si="63"/>
        <v>4.5</v>
      </c>
      <c r="H380" s="16">
        <f t="shared" si="65"/>
        <v>4.75</v>
      </c>
      <c r="I380" s="82">
        <v>105</v>
      </c>
      <c r="J380" s="82">
        <v>95</v>
      </c>
      <c r="K380" s="16"/>
      <c r="L380" s="82"/>
      <c r="M380" s="82"/>
      <c r="N380" s="28"/>
    </row>
    <row r="381" spans="1:14" s="15" customFormat="1" x14ac:dyDescent="0.35">
      <c r="A381" s="15" t="s">
        <v>11</v>
      </c>
      <c r="B381" s="32">
        <v>43381</v>
      </c>
      <c r="C381" s="79">
        <v>42642</v>
      </c>
      <c r="D381" s="15" t="s">
        <v>68</v>
      </c>
      <c r="E381" s="97">
        <v>102.8</v>
      </c>
      <c r="F381" s="82">
        <f t="shared" si="61"/>
        <v>100.01770270270254</v>
      </c>
      <c r="G381" s="15">
        <f t="shared" si="63"/>
        <v>2.1000000000000085</v>
      </c>
      <c r="H381" s="16">
        <f t="shared" si="65"/>
        <v>4.75</v>
      </c>
      <c r="I381" s="82">
        <v>105</v>
      </c>
      <c r="J381" s="82">
        <v>95</v>
      </c>
      <c r="K381" s="16"/>
      <c r="L381" s="82"/>
      <c r="M381" s="82"/>
      <c r="N381" s="28"/>
    </row>
    <row r="382" spans="1:14" s="15" customFormat="1" x14ac:dyDescent="0.35">
      <c r="B382" s="32"/>
      <c r="C382" s="79">
        <v>42643</v>
      </c>
      <c r="D382" s="28"/>
      <c r="E382" s="97">
        <v>104.7</v>
      </c>
      <c r="F382" s="82">
        <f t="shared" si="61"/>
        <v>100.01770270270254</v>
      </c>
      <c r="G382" s="15">
        <f t="shared" si="63"/>
        <v>1.9000000000000057</v>
      </c>
      <c r="H382" s="16">
        <f t="shared" si="65"/>
        <v>4.75</v>
      </c>
      <c r="I382" s="82">
        <v>105</v>
      </c>
      <c r="J382" s="82">
        <v>95</v>
      </c>
      <c r="K382" s="21">
        <f>STDEV(E381:E382)/AVERAGE(E381:E383)</f>
        <v>1.3010034385937163E-2</v>
      </c>
      <c r="L382" s="83">
        <f>AVERAGE(E381:E383)</f>
        <v>103.26666666666667</v>
      </c>
      <c r="M382" s="82">
        <f>_xlfn.STDEV.S(E381:E382)</f>
        <v>1.3435028842544443</v>
      </c>
      <c r="N382" s="28"/>
    </row>
    <row r="383" spans="1:14" s="15" customFormat="1" x14ac:dyDescent="0.35">
      <c r="B383" s="32"/>
      <c r="C383" s="79">
        <v>42644</v>
      </c>
      <c r="D383" s="28"/>
      <c r="E383" s="105">
        <v>102.3</v>
      </c>
      <c r="F383" s="82">
        <f t="shared" si="61"/>
        <v>100.01770270270254</v>
      </c>
      <c r="G383" s="15">
        <f t="shared" si="63"/>
        <v>2.4000000000000057</v>
      </c>
      <c r="H383" s="16">
        <f t="shared" si="65"/>
        <v>4.75</v>
      </c>
      <c r="I383" s="82">
        <v>105</v>
      </c>
      <c r="J383" s="82">
        <v>95</v>
      </c>
      <c r="K383" s="16"/>
      <c r="L383" s="82"/>
      <c r="M383" s="82"/>
      <c r="N383" s="28"/>
    </row>
    <row r="384" spans="1:14" s="15" customFormat="1" x14ac:dyDescent="0.35">
      <c r="B384" s="32"/>
      <c r="C384" s="79">
        <v>42645</v>
      </c>
      <c r="D384" s="15" t="s">
        <v>69</v>
      </c>
      <c r="E384" s="97">
        <v>104.4</v>
      </c>
      <c r="F384" s="82">
        <v>105</v>
      </c>
      <c r="G384" s="15">
        <v>104.2</v>
      </c>
      <c r="H384" s="16">
        <f t="shared" si="65"/>
        <v>4.75</v>
      </c>
      <c r="I384" s="82">
        <v>105</v>
      </c>
      <c r="J384" s="82">
        <v>95</v>
      </c>
      <c r="K384" s="16"/>
      <c r="L384" s="82"/>
      <c r="M384" s="82"/>
      <c r="N384" s="28"/>
    </row>
    <row r="385" spans="1:14" s="15" customFormat="1" x14ac:dyDescent="0.35">
      <c r="B385" s="32"/>
      <c r="C385" s="79">
        <v>42646</v>
      </c>
      <c r="D385" s="28"/>
      <c r="E385" s="97">
        <v>105</v>
      </c>
      <c r="F385" s="82">
        <f t="shared" si="61"/>
        <v>105</v>
      </c>
      <c r="G385" s="15">
        <f t="shared" si="63"/>
        <v>0.59999999999999432</v>
      </c>
      <c r="H385" s="16">
        <f t="shared" si="65"/>
        <v>4.75</v>
      </c>
      <c r="I385" s="82">
        <v>105</v>
      </c>
      <c r="J385" s="82">
        <v>95</v>
      </c>
      <c r="K385" s="21">
        <f>STDEV(E384:E385)/AVERAGE(E384:E386)</f>
        <v>4.0586486165043786E-3</v>
      </c>
      <c r="L385" s="83">
        <f>AVERAGE(E384:E386)</f>
        <v>104.53333333333335</v>
      </c>
      <c r="M385" s="82">
        <f>_xlfn.STDEV.S(E384:E385)</f>
        <v>0.42426406871192446</v>
      </c>
      <c r="N385" s="28"/>
    </row>
    <row r="386" spans="1:14" s="15" customFormat="1" x14ac:dyDescent="0.35">
      <c r="B386" s="32"/>
      <c r="C386" s="79">
        <v>42647</v>
      </c>
      <c r="D386" s="28"/>
      <c r="E386" s="105">
        <v>104.2</v>
      </c>
      <c r="F386" s="82">
        <f t="shared" si="61"/>
        <v>105</v>
      </c>
      <c r="G386" s="15">
        <f t="shared" si="63"/>
        <v>0.79999999999999716</v>
      </c>
      <c r="H386" s="16">
        <f t="shared" si="65"/>
        <v>4.75</v>
      </c>
      <c r="I386" s="82">
        <v>105</v>
      </c>
      <c r="J386" s="82">
        <v>95</v>
      </c>
      <c r="K386" s="16"/>
      <c r="L386" s="82"/>
      <c r="M386" s="82"/>
      <c r="N386" s="28"/>
    </row>
    <row r="387" spans="1:14" s="15" customFormat="1" x14ac:dyDescent="0.35">
      <c r="A387" s="15" t="s">
        <v>11</v>
      </c>
      <c r="B387" s="32">
        <v>43417</v>
      </c>
      <c r="C387" s="79">
        <v>42648</v>
      </c>
      <c r="D387" s="28" t="s">
        <v>221</v>
      </c>
      <c r="E387" s="97">
        <v>109.4</v>
      </c>
      <c r="F387" s="82">
        <f t="shared" si="61"/>
        <v>105</v>
      </c>
      <c r="G387" s="15">
        <f t="shared" si="63"/>
        <v>5.2000000000000028</v>
      </c>
      <c r="H387" s="16">
        <f t="shared" si="65"/>
        <v>4.75</v>
      </c>
      <c r="I387" s="82">
        <v>105</v>
      </c>
      <c r="J387" s="82">
        <v>95</v>
      </c>
      <c r="K387" s="16"/>
      <c r="L387" s="82"/>
      <c r="M387" s="82"/>
      <c r="N387" s="28"/>
    </row>
    <row r="388" spans="1:14" s="15" customFormat="1" x14ac:dyDescent="0.35">
      <c r="B388" s="32"/>
      <c r="C388" s="79">
        <v>42649</v>
      </c>
      <c r="D388" s="28"/>
      <c r="E388" s="97">
        <v>102.1</v>
      </c>
      <c r="F388" s="82">
        <f t="shared" si="61"/>
        <v>105</v>
      </c>
      <c r="G388" s="15">
        <f t="shared" si="63"/>
        <v>7.3000000000000114</v>
      </c>
      <c r="H388" s="16">
        <f t="shared" si="65"/>
        <v>4.75</v>
      </c>
      <c r="I388" s="82">
        <v>105</v>
      </c>
      <c r="J388" s="82">
        <v>95</v>
      </c>
      <c r="K388" s="21">
        <f>STDEV(E387:E388)/AVERAGE(E387:E389)</f>
        <v>4.8605268386645993E-2</v>
      </c>
      <c r="L388" s="83">
        <f>AVERAGE(E387:E389)</f>
        <v>106.2</v>
      </c>
      <c r="M388" s="82">
        <f>_xlfn.STDEV.S(E387:E388)</f>
        <v>5.1618795026618045</v>
      </c>
      <c r="N388" s="28"/>
    </row>
    <row r="389" spans="1:14" s="15" customFormat="1" x14ac:dyDescent="0.35">
      <c r="B389" s="32"/>
      <c r="C389" s="79">
        <v>42650</v>
      </c>
      <c r="D389" s="28"/>
      <c r="E389" s="105">
        <v>107.1</v>
      </c>
      <c r="F389" s="82">
        <f t="shared" si="61"/>
        <v>105</v>
      </c>
      <c r="G389" s="15">
        <f t="shared" si="63"/>
        <v>5</v>
      </c>
      <c r="H389" s="16">
        <f t="shared" si="65"/>
        <v>4.75</v>
      </c>
      <c r="I389" s="82">
        <v>105</v>
      </c>
      <c r="J389" s="82">
        <v>95</v>
      </c>
      <c r="K389" s="16"/>
      <c r="L389" s="82"/>
      <c r="M389" s="82"/>
      <c r="N389" s="28"/>
    </row>
    <row r="390" spans="1:14" s="15" customFormat="1" x14ac:dyDescent="0.35">
      <c r="A390" s="15" t="s">
        <v>11</v>
      </c>
      <c r="B390" s="32">
        <v>43418</v>
      </c>
      <c r="C390" s="79">
        <v>42651</v>
      </c>
      <c r="D390" s="28"/>
      <c r="E390" s="97">
        <v>100.9</v>
      </c>
      <c r="F390" s="82">
        <f t="shared" si="61"/>
        <v>105</v>
      </c>
      <c r="G390" s="15">
        <f t="shared" si="63"/>
        <v>6.1999999999999886</v>
      </c>
      <c r="H390" s="16">
        <f t="shared" si="65"/>
        <v>4.75</v>
      </c>
      <c r="I390" s="82">
        <v>105</v>
      </c>
      <c r="J390" s="82">
        <v>95</v>
      </c>
      <c r="K390" s="16"/>
      <c r="L390" s="82"/>
      <c r="M390" s="82"/>
      <c r="N390" s="28"/>
    </row>
    <row r="391" spans="1:14" s="15" customFormat="1" x14ac:dyDescent="0.35">
      <c r="B391" s="32"/>
      <c r="C391" s="79">
        <v>42652</v>
      </c>
      <c r="D391" s="28"/>
      <c r="E391" s="97">
        <v>103.1</v>
      </c>
      <c r="F391" s="82">
        <f t="shared" si="61"/>
        <v>105</v>
      </c>
      <c r="G391" s="15">
        <f t="shared" si="63"/>
        <v>2.1999999999999886</v>
      </c>
      <c r="H391" s="16">
        <f t="shared" si="65"/>
        <v>4.75</v>
      </c>
      <c r="I391" s="82">
        <v>105</v>
      </c>
      <c r="J391" s="82">
        <v>95</v>
      </c>
      <c r="K391" s="21">
        <f>STDEV(E390:E391)/AVERAGE(E390:E392)</f>
        <v>1.5296311884074695E-2</v>
      </c>
      <c r="L391" s="83">
        <f>AVERAGE(E390:E392)</f>
        <v>101.7</v>
      </c>
      <c r="M391" s="82">
        <f>_xlfn.STDEV.S(E390:E391)</f>
        <v>1.5556349186103966</v>
      </c>
      <c r="N391" s="28"/>
    </row>
    <row r="392" spans="1:14" s="15" customFormat="1" x14ac:dyDescent="0.35">
      <c r="B392" s="32"/>
      <c r="C392" s="79">
        <v>42653</v>
      </c>
      <c r="D392" s="28"/>
      <c r="E392" s="105">
        <v>101.1</v>
      </c>
      <c r="F392" s="82">
        <f t="shared" si="61"/>
        <v>105</v>
      </c>
      <c r="G392" s="15">
        <f t="shared" si="63"/>
        <v>2</v>
      </c>
      <c r="H392" s="16">
        <f t="shared" si="65"/>
        <v>4.75</v>
      </c>
      <c r="I392" s="82">
        <v>105</v>
      </c>
      <c r="J392" s="82">
        <v>95</v>
      </c>
      <c r="K392" s="16"/>
      <c r="L392" s="82"/>
      <c r="M392" s="82"/>
      <c r="N392" s="28"/>
    </row>
    <row r="393" spans="1:14" s="15" customFormat="1" x14ac:dyDescent="0.35">
      <c r="A393" s="15" t="s">
        <v>11</v>
      </c>
      <c r="B393" s="32">
        <v>43439</v>
      </c>
      <c r="C393" s="79">
        <v>42654</v>
      </c>
      <c r="D393" s="15" t="s">
        <v>70</v>
      </c>
      <c r="E393" s="97">
        <v>105.8</v>
      </c>
      <c r="F393" s="82">
        <f t="shared" si="61"/>
        <v>105</v>
      </c>
      <c r="G393" s="15">
        <f t="shared" si="63"/>
        <v>4.7000000000000028</v>
      </c>
      <c r="H393" s="16">
        <f t="shared" si="65"/>
        <v>4.75</v>
      </c>
      <c r="I393" s="82">
        <v>105</v>
      </c>
      <c r="J393" s="82">
        <v>95</v>
      </c>
      <c r="K393" s="16"/>
      <c r="L393" s="82"/>
      <c r="M393" s="82"/>
      <c r="N393" s="28"/>
    </row>
    <row r="394" spans="1:14" s="15" customFormat="1" x14ac:dyDescent="0.35">
      <c r="B394" s="32"/>
      <c r="C394" s="79">
        <v>42655</v>
      </c>
      <c r="D394" s="28"/>
      <c r="E394" s="97">
        <v>103</v>
      </c>
      <c r="F394" s="82">
        <f t="shared" si="61"/>
        <v>105</v>
      </c>
      <c r="G394" s="15">
        <f t="shared" si="63"/>
        <v>2.7999999999999972</v>
      </c>
      <c r="H394" s="16">
        <f t="shared" si="65"/>
        <v>4.75</v>
      </c>
      <c r="I394" s="82">
        <v>105</v>
      </c>
      <c r="J394" s="82">
        <v>95</v>
      </c>
      <c r="K394" s="21">
        <f>STDEV(E393:E394)/AVERAGE(E393:E395)</f>
        <v>1.90009499743026E-2</v>
      </c>
      <c r="L394" s="83">
        <f>AVERAGE(E393:E395)</f>
        <v>104.2</v>
      </c>
      <c r="M394" s="82">
        <f>_xlfn.STDEV.S(E393:E395)</f>
        <v>1.4422205101855945</v>
      </c>
      <c r="N394" s="28"/>
    </row>
    <row r="395" spans="1:14" s="15" customFormat="1" x14ac:dyDescent="0.35">
      <c r="B395" s="32"/>
      <c r="C395" s="79">
        <v>42656</v>
      </c>
      <c r="D395" s="28"/>
      <c r="E395" s="105">
        <v>103.8</v>
      </c>
      <c r="F395" s="82">
        <f t="shared" si="61"/>
        <v>105</v>
      </c>
      <c r="G395" s="15">
        <f t="shared" si="63"/>
        <v>0.79999999999999716</v>
      </c>
      <c r="H395" s="16">
        <f t="shared" si="65"/>
        <v>4.75</v>
      </c>
      <c r="I395" s="82">
        <v>105</v>
      </c>
      <c r="J395" s="82">
        <v>95</v>
      </c>
      <c r="K395" s="16"/>
      <c r="L395" s="82"/>
      <c r="M395" s="82"/>
      <c r="N395" s="28"/>
    </row>
    <row r="396" spans="1:14" s="15" customFormat="1" x14ac:dyDescent="0.35">
      <c r="A396" s="15" t="s">
        <v>11</v>
      </c>
      <c r="B396" s="32">
        <v>43468</v>
      </c>
      <c r="C396" s="79">
        <v>42657</v>
      </c>
      <c r="D396" s="15" t="s">
        <v>71</v>
      </c>
      <c r="E396" s="97">
        <v>97.5</v>
      </c>
      <c r="F396" s="82">
        <f t="shared" si="61"/>
        <v>105</v>
      </c>
      <c r="G396" s="15">
        <f t="shared" si="63"/>
        <v>6.2999999999999972</v>
      </c>
      <c r="H396" s="16">
        <f t="shared" si="65"/>
        <v>4.75</v>
      </c>
      <c r="I396" s="82">
        <v>105</v>
      </c>
      <c r="J396" s="82">
        <v>95</v>
      </c>
      <c r="K396" s="16"/>
      <c r="L396" s="82"/>
      <c r="M396" s="82"/>
      <c r="N396" s="28"/>
    </row>
    <row r="397" spans="1:14" s="15" customFormat="1" x14ac:dyDescent="0.35">
      <c r="B397" s="32"/>
      <c r="C397" s="79">
        <v>42658</v>
      </c>
      <c r="D397" s="28"/>
      <c r="E397" s="97">
        <v>99.9</v>
      </c>
      <c r="F397" s="82">
        <f t="shared" si="61"/>
        <v>105</v>
      </c>
      <c r="G397" s="15">
        <f t="shared" si="63"/>
        <v>2.4000000000000057</v>
      </c>
      <c r="H397" s="16">
        <f t="shared" si="65"/>
        <v>4.75</v>
      </c>
      <c r="I397" s="82">
        <v>105</v>
      </c>
      <c r="J397" s="82">
        <v>95</v>
      </c>
      <c r="K397" s="21">
        <f>STDEV(E396:E397)/AVERAGE(E396:E398)</f>
        <v>1.7182480001833124E-2</v>
      </c>
      <c r="L397" s="83">
        <f>AVERAGE(E396:E398)</f>
        <v>98.766666666666666</v>
      </c>
      <c r="M397" s="82">
        <f>_xlfn.STDEV.S(E396:E398)</f>
        <v>1.2055427546683446</v>
      </c>
      <c r="N397" s="28"/>
    </row>
    <row r="398" spans="1:14" s="15" customFormat="1" x14ac:dyDescent="0.35">
      <c r="B398" s="32"/>
      <c r="C398" s="79">
        <v>42659</v>
      </c>
      <c r="D398" s="28"/>
      <c r="E398" s="105">
        <v>98.9</v>
      </c>
      <c r="F398" s="82">
        <f t="shared" si="61"/>
        <v>105</v>
      </c>
      <c r="G398" s="15">
        <f t="shared" si="63"/>
        <v>1</v>
      </c>
      <c r="H398" s="16">
        <f t="shared" si="65"/>
        <v>4.75</v>
      </c>
      <c r="I398" s="82">
        <v>105</v>
      </c>
      <c r="J398" s="82">
        <v>95</v>
      </c>
      <c r="K398" s="16"/>
      <c r="L398" s="82"/>
      <c r="M398" s="82"/>
      <c r="N398" s="28"/>
    </row>
    <row r="399" spans="1:14" s="15" customFormat="1" x14ac:dyDescent="0.35">
      <c r="A399" s="15" t="s">
        <v>11</v>
      </c>
      <c r="B399" s="32">
        <v>43488</v>
      </c>
      <c r="C399" s="79">
        <v>42660</v>
      </c>
      <c r="D399" s="28"/>
      <c r="E399" s="97">
        <v>98.7</v>
      </c>
      <c r="F399" s="82">
        <f t="shared" si="61"/>
        <v>105</v>
      </c>
      <c r="G399" s="15">
        <f t="shared" si="63"/>
        <v>0.20000000000000284</v>
      </c>
      <c r="H399" s="16">
        <f t="shared" si="65"/>
        <v>4.75</v>
      </c>
      <c r="I399" s="82">
        <v>105</v>
      </c>
      <c r="J399" s="82">
        <v>95</v>
      </c>
      <c r="K399" s="16"/>
      <c r="L399" s="82"/>
      <c r="M399" s="82"/>
    </row>
    <row r="400" spans="1:14" s="15" customFormat="1" x14ac:dyDescent="0.35">
      <c r="B400" s="32"/>
      <c r="C400" s="79">
        <v>42661</v>
      </c>
      <c r="D400" s="35" t="s">
        <v>222</v>
      </c>
      <c r="E400" s="97">
        <v>101.1</v>
      </c>
      <c r="F400" s="82">
        <f t="shared" si="61"/>
        <v>105</v>
      </c>
      <c r="G400" s="15">
        <f t="shared" si="63"/>
        <v>2.3999999999999915</v>
      </c>
      <c r="H400" s="16">
        <f t="shared" si="65"/>
        <v>4.75</v>
      </c>
      <c r="I400" s="82">
        <v>105</v>
      </c>
      <c r="J400" s="82">
        <v>95</v>
      </c>
      <c r="K400" s="21">
        <f>STDEV(E399:E400)/AVERAGE(E399:E401)</f>
        <v>1.6993220375644606E-2</v>
      </c>
      <c r="L400" s="83">
        <f>AVERAGE(E399:E401)</f>
        <v>99.866666666666674</v>
      </c>
      <c r="M400" s="82">
        <f>_xlfn.STDEV.S(E399:E401)</f>
        <v>1.2013880860626691</v>
      </c>
      <c r="N400" s="35"/>
    </row>
    <row r="401" spans="1:14" s="15" customFormat="1" x14ac:dyDescent="0.35">
      <c r="B401" s="32"/>
      <c r="C401" s="79">
        <v>42662</v>
      </c>
      <c r="E401" s="105">
        <v>99.8</v>
      </c>
      <c r="F401" s="82">
        <f t="shared" si="61"/>
        <v>105</v>
      </c>
      <c r="G401" s="15">
        <f t="shared" si="63"/>
        <v>1.2999999999999972</v>
      </c>
      <c r="H401" s="16">
        <f t="shared" si="65"/>
        <v>4.75</v>
      </c>
      <c r="I401" s="82">
        <v>105</v>
      </c>
      <c r="J401" s="82">
        <v>95</v>
      </c>
      <c r="K401" s="16"/>
      <c r="L401" s="82"/>
      <c r="M401" s="82"/>
    </row>
    <row r="402" spans="1:14" s="15" customFormat="1" x14ac:dyDescent="0.35">
      <c r="B402" s="32"/>
      <c r="C402" s="79">
        <v>42663</v>
      </c>
      <c r="E402" s="97">
        <v>99.7</v>
      </c>
      <c r="F402" s="82">
        <f t="shared" si="61"/>
        <v>105</v>
      </c>
      <c r="G402" s="15">
        <f t="shared" ref="G402:G419" si="66">ABS(E401-E402)</f>
        <v>9.9999999999994316E-2</v>
      </c>
      <c r="H402" s="16">
        <f t="shared" si="65"/>
        <v>4.75</v>
      </c>
      <c r="I402" s="82">
        <v>105</v>
      </c>
      <c r="J402" s="82">
        <v>95</v>
      </c>
      <c r="K402" s="16"/>
      <c r="L402" s="82"/>
      <c r="M402" s="82"/>
    </row>
    <row r="403" spans="1:14" s="15" customFormat="1" x14ac:dyDescent="0.35">
      <c r="B403" s="32"/>
      <c r="C403" s="79">
        <v>42664</v>
      </c>
      <c r="D403" s="35"/>
      <c r="E403" s="97">
        <v>99.1</v>
      </c>
      <c r="F403" s="82">
        <f t="shared" si="61"/>
        <v>105</v>
      </c>
      <c r="G403" s="15">
        <f t="shared" si="66"/>
        <v>0.60000000000000853</v>
      </c>
      <c r="H403" s="16">
        <f t="shared" si="65"/>
        <v>4.75</v>
      </c>
      <c r="I403" s="82">
        <v>105</v>
      </c>
      <c r="J403" s="82">
        <v>95</v>
      </c>
      <c r="K403" s="21">
        <f>STDEV(E402:E403)/AVERAGE(E402:E404)</f>
        <v>4.2454710011200917E-3</v>
      </c>
      <c r="L403" s="83">
        <f>AVERAGE(E402:E404)</f>
        <v>99.933333333333337</v>
      </c>
      <c r="M403" s="82">
        <f>_xlfn.STDEV.S(E402:E404)</f>
        <v>0.97125348562223313</v>
      </c>
      <c r="N403" s="35"/>
    </row>
    <row r="404" spans="1:14" s="15" customFormat="1" x14ac:dyDescent="0.35">
      <c r="B404" s="32"/>
      <c r="C404" s="79">
        <v>42665</v>
      </c>
      <c r="E404" s="105">
        <v>101</v>
      </c>
      <c r="F404" s="82">
        <f t="shared" si="61"/>
        <v>105</v>
      </c>
      <c r="G404" s="15">
        <f t="shared" si="66"/>
        <v>1.9000000000000057</v>
      </c>
      <c r="H404" s="16">
        <f t="shared" si="65"/>
        <v>4.75</v>
      </c>
      <c r="I404" s="82">
        <v>105</v>
      </c>
      <c r="J404" s="82">
        <v>95</v>
      </c>
      <c r="K404" s="16"/>
      <c r="L404" s="82"/>
      <c r="M404" s="82"/>
    </row>
    <row r="405" spans="1:14" s="15" customFormat="1" x14ac:dyDescent="0.35">
      <c r="A405" s="15" t="s">
        <v>11</v>
      </c>
      <c r="B405" s="32">
        <v>43514</v>
      </c>
      <c r="C405" s="79">
        <v>42666</v>
      </c>
      <c r="E405" s="97">
        <v>100.9</v>
      </c>
      <c r="F405" s="82">
        <f t="shared" si="61"/>
        <v>105</v>
      </c>
      <c r="G405" s="15">
        <f t="shared" ref="G405:G410" si="67">ABS(E404-E405)</f>
        <v>9.9999999999994316E-2</v>
      </c>
      <c r="H405" s="16">
        <f t="shared" si="65"/>
        <v>4.75</v>
      </c>
      <c r="I405" s="82">
        <v>105</v>
      </c>
      <c r="J405" s="82">
        <v>95</v>
      </c>
      <c r="K405" s="16"/>
      <c r="L405" s="82"/>
      <c r="M405" s="82"/>
    </row>
    <row r="406" spans="1:14" s="15" customFormat="1" x14ac:dyDescent="0.35">
      <c r="B406" s="32"/>
      <c r="C406" s="79">
        <v>42667</v>
      </c>
      <c r="D406" s="15" t="s">
        <v>72</v>
      </c>
      <c r="E406" s="97">
        <v>100.3</v>
      </c>
      <c r="F406" s="82">
        <f t="shared" si="61"/>
        <v>105</v>
      </c>
      <c r="G406" s="15">
        <f t="shared" si="67"/>
        <v>0.60000000000000853</v>
      </c>
      <c r="H406" s="16">
        <f t="shared" si="65"/>
        <v>4.75</v>
      </c>
      <c r="I406" s="82">
        <v>105</v>
      </c>
      <c r="J406" s="82">
        <v>95</v>
      </c>
      <c r="K406" s="21">
        <f>STDEV(E405:E406)/AVERAGE(E405:E407)</f>
        <v>4.2173366671166461E-3</v>
      </c>
      <c r="L406" s="83">
        <f>AVERAGE(E405:E407)</f>
        <v>100.59999999999998</v>
      </c>
      <c r="M406" s="82">
        <f>_xlfn.STDEV.S(E405:E407)</f>
        <v>0.30000000000000426</v>
      </c>
    </row>
    <row r="407" spans="1:14" s="15" customFormat="1" x14ac:dyDescent="0.35">
      <c r="B407" s="32"/>
      <c r="C407" s="79">
        <v>42668</v>
      </c>
      <c r="E407" s="105">
        <v>100.6</v>
      </c>
      <c r="F407" s="82">
        <f t="shared" si="61"/>
        <v>105</v>
      </c>
      <c r="G407" s="15">
        <f t="shared" si="67"/>
        <v>0.29999999999999716</v>
      </c>
      <c r="H407" s="16">
        <f t="shared" si="65"/>
        <v>4.75</v>
      </c>
      <c r="I407" s="82">
        <v>105</v>
      </c>
      <c r="J407" s="82">
        <v>95</v>
      </c>
      <c r="K407" s="16"/>
      <c r="L407" s="82"/>
      <c r="M407" s="82"/>
    </row>
    <row r="408" spans="1:14" s="15" customFormat="1" x14ac:dyDescent="0.35">
      <c r="A408" s="15" t="s">
        <v>11</v>
      </c>
      <c r="B408" s="32">
        <v>43543</v>
      </c>
      <c r="C408" s="79">
        <v>42669</v>
      </c>
      <c r="E408" s="97">
        <v>99.8</v>
      </c>
      <c r="F408" s="82">
        <f t="shared" si="61"/>
        <v>105</v>
      </c>
      <c r="G408" s="15">
        <f t="shared" si="67"/>
        <v>0.79999999999999716</v>
      </c>
      <c r="H408" s="16">
        <f t="shared" si="65"/>
        <v>4.75</v>
      </c>
      <c r="I408" s="82">
        <v>105</v>
      </c>
      <c r="J408" s="82">
        <v>95</v>
      </c>
      <c r="K408" s="16"/>
      <c r="L408" s="82"/>
      <c r="M408" s="82"/>
    </row>
    <row r="409" spans="1:14" s="15" customFormat="1" x14ac:dyDescent="0.35">
      <c r="B409" s="32"/>
      <c r="C409" s="79">
        <v>42670</v>
      </c>
      <c r="D409" s="15">
        <v>-11353</v>
      </c>
      <c r="E409" s="97">
        <v>99.8</v>
      </c>
      <c r="F409" s="82">
        <f t="shared" si="61"/>
        <v>105</v>
      </c>
      <c r="G409" s="15">
        <f t="shared" si="67"/>
        <v>0</v>
      </c>
      <c r="H409" s="16">
        <f t="shared" si="65"/>
        <v>4.75</v>
      </c>
      <c r="I409" s="82">
        <v>105</v>
      </c>
      <c r="J409" s="82">
        <v>95</v>
      </c>
      <c r="K409" s="21">
        <f>STDEV(E408:E409)/AVERAGE(E408:E410)</f>
        <v>0</v>
      </c>
      <c r="L409" s="83">
        <f>AVERAGE(E408:E410)</f>
        <v>99.933333333333337</v>
      </c>
      <c r="M409" s="82">
        <f>_xlfn.STDEV.S(E408:E409)</f>
        <v>0</v>
      </c>
    </row>
    <row r="410" spans="1:14" s="15" customFormat="1" x14ac:dyDescent="0.35">
      <c r="B410" s="32"/>
      <c r="C410" s="79">
        <v>42671</v>
      </c>
      <c r="E410" s="105">
        <v>100.2</v>
      </c>
      <c r="F410" s="82">
        <f t="shared" si="61"/>
        <v>105</v>
      </c>
      <c r="G410" s="15">
        <f t="shared" si="67"/>
        <v>0.40000000000000568</v>
      </c>
      <c r="H410" s="16">
        <f t="shared" si="65"/>
        <v>4.75</v>
      </c>
      <c r="I410" s="82">
        <v>105</v>
      </c>
      <c r="J410" s="82">
        <v>95</v>
      </c>
      <c r="K410" s="16"/>
      <c r="L410" s="82"/>
      <c r="M410" s="82"/>
    </row>
    <row r="411" spans="1:14" s="15" customFormat="1" x14ac:dyDescent="0.35">
      <c r="A411" s="15" t="s">
        <v>11</v>
      </c>
      <c r="B411" s="32">
        <v>43550</v>
      </c>
      <c r="C411" s="79">
        <v>42672</v>
      </c>
      <c r="E411" s="97">
        <v>100.9</v>
      </c>
      <c r="F411" s="82">
        <f>F407</f>
        <v>105</v>
      </c>
      <c r="G411" s="15">
        <f>ABS(E407-E411)</f>
        <v>0.30000000000001137</v>
      </c>
      <c r="H411" s="16">
        <f>H407</f>
        <v>4.75</v>
      </c>
      <c r="I411" s="82">
        <v>105</v>
      </c>
      <c r="J411" s="82">
        <v>95</v>
      </c>
      <c r="K411" s="16"/>
      <c r="L411" s="82"/>
      <c r="M411" s="82"/>
    </row>
    <row r="412" spans="1:14" s="15" customFormat="1" x14ac:dyDescent="0.35">
      <c r="B412" s="32"/>
      <c r="C412" s="79">
        <v>42673</v>
      </c>
      <c r="D412" s="15" t="s">
        <v>73</v>
      </c>
      <c r="E412" s="97">
        <v>99.7</v>
      </c>
      <c r="F412" s="82">
        <f t="shared" si="61"/>
        <v>105</v>
      </c>
      <c r="G412" s="15">
        <f t="shared" si="66"/>
        <v>1.2000000000000028</v>
      </c>
      <c r="H412" s="16">
        <f t="shared" si="65"/>
        <v>4.75</v>
      </c>
      <c r="I412" s="82">
        <v>105</v>
      </c>
      <c r="J412" s="82">
        <v>95</v>
      </c>
      <c r="K412" s="21">
        <f>STDEV(E411:E412)/AVERAGE(E411:E413)</f>
        <v>8.4402666189375888E-3</v>
      </c>
      <c r="L412" s="83">
        <f>AVERAGE(E411:E413)</f>
        <v>100.53333333333335</v>
      </c>
      <c r="M412" s="82">
        <f>_xlfn.STDEV.S(E411:E412)</f>
        <v>0.84852813742385902</v>
      </c>
    </row>
    <row r="413" spans="1:14" s="15" customFormat="1" x14ac:dyDescent="0.35">
      <c r="B413" s="32"/>
      <c r="C413" s="79">
        <v>42674</v>
      </c>
      <c r="E413" s="105">
        <v>101</v>
      </c>
      <c r="F413" s="82">
        <f t="shared" si="61"/>
        <v>105</v>
      </c>
      <c r="G413" s="15">
        <f t="shared" si="66"/>
        <v>1.2999999999999972</v>
      </c>
      <c r="H413" s="16">
        <f t="shared" si="65"/>
        <v>4.75</v>
      </c>
      <c r="I413" s="82">
        <v>105</v>
      </c>
      <c r="J413" s="82">
        <v>95</v>
      </c>
      <c r="K413" s="16"/>
      <c r="L413" s="82"/>
      <c r="M413" s="82"/>
    </row>
    <row r="414" spans="1:14" s="15" customFormat="1" x14ac:dyDescent="0.35">
      <c r="A414" s="15" t="s">
        <v>76</v>
      </c>
      <c r="B414" s="32">
        <v>43577</v>
      </c>
      <c r="C414" s="79">
        <v>42675</v>
      </c>
      <c r="E414" s="97">
        <v>101</v>
      </c>
      <c r="F414" s="82">
        <f t="shared" si="61"/>
        <v>105</v>
      </c>
      <c r="G414" s="15">
        <f t="shared" si="66"/>
        <v>0</v>
      </c>
      <c r="H414" s="16">
        <f t="shared" si="65"/>
        <v>4.75</v>
      </c>
      <c r="I414" s="82">
        <v>105</v>
      </c>
      <c r="J414" s="82">
        <v>95</v>
      </c>
      <c r="K414" s="16"/>
      <c r="L414" s="82"/>
      <c r="M414" s="82"/>
    </row>
    <row r="415" spans="1:14" s="15" customFormat="1" x14ac:dyDescent="0.35">
      <c r="B415" s="32"/>
      <c r="C415" s="79">
        <v>42676</v>
      </c>
      <c r="D415" s="15" t="s">
        <v>74</v>
      </c>
      <c r="E415" s="97">
        <v>101</v>
      </c>
      <c r="F415" s="82">
        <f t="shared" si="61"/>
        <v>105</v>
      </c>
      <c r="G415" s="15">
        <f t="shared" si="66"/>
        <v>0</v>
      </c>
      <c r="H415" s="16">
        <f t="shared" si="65"/>
        <v>4.75</v>
      </c>
      <c r="I415" s="82">
        <v>105</v>
      </c>
      <c r="J415" s="82">
        <v>95</v>
      </c>
      <c r="K415" s="21">
        <f>STDEV(E414:E415)/AVERAGE(E414:E416)</f>
        <v>0</v>
      </c>
      <c r="L415" s="83">
        <f>AVERAGE(E414:E416)</f>
        <v>101.2</v>
      </c>
      <c r="M415" s="82">
        <f>_xlfn.STDEV.S(E414:E415)</f>
        <v>0</v>
      </c>
    </row>
    <row r="416" spans="1:14" s="15" customFormat="1" x14ac:dyDescent="0.35">
      <c r="B416" s="32"/>
      <c r="C416" s="79">
        <v>42677</v>
      </c>
      <c r="E416" s="105">
        <v>101.6</v>
      </c>
      <c r="F416" s="82">
        <f t="shared" si="61"/>
        <v>105</v>
      </c>
      <c r="G416" s="15">
        <f t="shared" si="66"/>
        <v>0.59999999999999432</v>
      </c>
      <c r="H416" s="16">
        <f t="shared" si="65"/>
        <v>4.75</v>
      </c>
      <c r="I416" s="82">
        <v>105</v>
      </c>
      <c r="J416" s="82">
        <v>95</v>
      </c>
      <c r="K416" s="16"/>
      <c r="L416" s="82"/>
      <c r="M416" s="82"/>
    </row>
    <row r="417" spans="1:14" s="15" customFormat="1" x14ac:dyDescent="0.35">
      <c r="A417" s="15" t="s">
        <v>76</v>
      </c>
      <c r="B417" s="32">
        <v>43578</v>
      </c>
      <c r="C417" s="79">
        <v>42678</v>
      </c>
      <c r="E417" s="97">
        <v>101.6</v>
      </c>
      <c r="F417" s="82">
        <f t="shared" si="61"/>
        <v>105</v>
      </c>
      <c r="G417" s="15">
        <f t="shared" si="66"/>
        <v>0</v>
      </c>
      <c r="H417" s="16">
        <f t="shared" si="65"/>
        <v>4.75</v>
      </c>
      <c r="I417" s="82">
        <v>105</v>
      </c>
      <c r="J417" s="82">
        <v>95</v>
      </c>
      <c r="K417" s="16"/>
      <c r="L417" s="82"/>
      <c r="M417" s="82"/>
    </row>
    <row r="418" spans="1:14" s="15" customFormat="1" x14ac:dyDescent="0.35">
      <c r="B418" s="32"/>
      <c r="C418" s="79">
        <v>42679</v>
      </c>
      <c r="D418" s="15" t="s">
        <v>75</v>
      </c>
      <c r="E418" s="97">
        <v>98.7</v>
      </c>
      <c r="F418" s="82">
        <f t="shared" si="61"/>
        <v>105</v>
      </c>
      <c r="G418" s="15">
        <f t="shared" si="66"/>
        <v>2.8999999999999915</v>
      </c>
      <c r="H418" s="16">
        <f t="shared" si="65"/>
        <v>4.75</v>
      </c>
      <c r="I418" s="82">
        <v>105</v>
      </c>
      <c r="J418" s="82">
        <v>95</v>
      </c>
      <c r="K418" s="21">
        <f>STDEV(E417:E418)/AVERAGE(E417:E419)</f>
        <v>2.0424399058177101E-2</v>
      </c>
      <c r="L418" s="83">
        <f>AVERAGE(E417:E419)</f>
        <v>100.40000000000002</v>
      </c>
      <c r="M418" s="82">
        <f>_xlfn.STDEV.S(E417:E418)</f>
        <v>2.0506096654409816</v>
      </c>
    </row>
    <row r="419" spans="1:14" s="15" customFormat="1" x14ac:dyDescent="0.35">
      <c r="B419" s="32"/>
      <c r="C419" s="79">
        <v>42680</v>
      </c>
      <c r="E419" s="105">
        <v>100.9</v>
      </c>
      <c r="F419" s="82">
        <f t="shared" ref="F419" si="68">F418</f>
        <v>105</v>
      </c>
      <c r="G419" s="15">
        <f t="shared" si="66"/>
        <v>2.2000000000000028</v>
      </c>
      <c r="H419" s="16">
        <f t="shared" si="65"/>
        <v>4.75</v>
      </c>
      <c r="I419" s="82">
        <v>105</v>
      </c>
      <c r="J419" s="82">
        <v>95</v>
      </c>
      <c r="K419" s="16"/>
      <c r="L419" s="82"/>
      <c r="M419" s="82"/>
      <c r="N419" s="28"/>
    </row>
    <row r="420" spans="1:14" s="15" customFormat="1" x14ac:dyDescent="0.35">
      <c r="A420" s="15" t="s">
        <v>11</v>
      </c>
      <c r="B420" s="32">
        <v>43581</v>
      </c>
      <c r="C420" s="79">
        <v>42681</v>
      </c>
      <c r="E420" s="97">
        <v>97.2</v>
      </c>
      <c r="F420" s="82">
        <f>F416</f>
        <v>105</v>
      </c>
      <c r="G420" s="15">
        <f>ABS(E416-E420)</f>
        <v>4.3999999999999915</v>
      </c>
      <c r="H420" s="16">
        <f>H416</f>
        <v>4.75</v>
      </c>
      <c r="I420" s="82">
        <v>105</v>
      </c>
      <c r="J420" s="82">
        <v>95</v>
      </c>
      <c r="K420" s="16"/>
      <c r="L420" s="82"/>
      <c r="M420" s="82"/>
      <c r="N420" s="28"/>
    </row>
    <row r="421" spans="1:14" s="15" customFormat="1" x14ac:dyDescent="0.35">
      <c r="B421" s="32"/>
      <c r="C421" s="79">
        <v>42682</v>
      </c>
      <c r="D421" s="28"/>
      <c r="E421" s="97">
        <v>101.6</v>
      </c>
      <c r="F421" s="82">
        <f t="shared" ref="F421:F422" si="69">F420</f>
        <v>105</v>
      </c>
      <c r="G421" s="15">
        <f t="shared" ref="G421:G422" si="70">ABS(E420-E421)</f>
        <v>4.3999999999999915</v>
      </c>
      <c r="H421" s="16">
        <f t="shared" si="65"/>
        <v>4.75</v>
      </c>
      <c r="I421" s="82">
        <v>105</v>
      </c>
      <c r="J421" s="82">
        <v>95</v>
      </c>
      <c r="K421" s="21">
        <f>STDEV(E420:E421)/AVERAGE(E420:E422)</f>
        <v>3.1522490751983816E-2</v>
      </c>
      <c r="L421" s="83">
        <f>AVERAGE(E420:E422)</f>
        <v>98.7</v>
      </c>
      <c r="M421" s="82">
        <f>_xlfn.STDEV.S(E420:E421)</f>
        <v>3.111269837220803</v>
      </c>
      <c r="N421" s="28"/>
    </row>
    <row r="422" spans="1:14" s="15" customFormat="1" x14ac:dyDescent="0.35">
      <c r="B422" s="32"/>
      <c r="C422" s="79">
        <v>42683</v>
      </c>
      <c r="D422" s="54" t="s">
        <v>77</v>
      </c>
      <c r="E422" s="105">
        <v>97.3</v>
      </c>
      <c r="F422" s="82">
        <f t="shared" si="69"/>
        <v>105</v>
      </c>
      <c r="G422" s="15">
        <f t="shared" si="70"/>
        <v>4.2999999999999972</v>
      </c>
      <c r="H422" s="16">
        <f t="shared" si="65"/>
        <v>4.75</v>
      </c>
      <c r="I422" s="82">
        <v>105</v>
      </c>
      <c r="J422" s="82">
        <v>95</v>
      </c>
      <c r="K422" s="16"/>
      <c r="L422" s="82"/>
      <c r="M422" s="82"/>
      <c r="N422" s="55"/>
    </row>
    <row r="423" spans="1:14" s="15" customFormat="1" x14ac:dyDescent="0.35">
      <c r="A423" s="15" t="s">
        <v>11</v>
      </c>
      <c r="B423" s="32">
        <v>43588</v>
      </c>
      <c r="C423" s="79">
        <v>42684</v>
      </c>
      <c r="D423" s="28"/>
      <c r="E423" s="97">
        <v>97.7</v>
      </c>
      <c r="F423" s="82">
        <f>F419</f>
        <v>105</v>
      </c>
      <c r="G423" s="15">
        <f>ABS(E419-E423)</f>
        <v>3.2000000000000028</v>
      </c>
      <c r="H423" s="16">
        <f>H419</f>
        <v>4.75</v>
      </c>
      <c r="I423" s="82">
        <v>105</v>
      </c>
      <c r="J423" s="82">
        <v>95</v>
      </c>
      <c r="K423" s="16"/>
      <c r="L423" s="82"/>
      <c r="M423" s="82"/>
      <c r="N423" s="28"/>
    </row>
    <row r="424" spans="1:14" s="15" customFormat="1" x14ac:dyDescent="0.35">
      <c r="B424" s="32"/>
      <c r="C424" s="79">
        <v>42685</v>
      </c>
      <c r="D424" s="15">
        <v>-11410</v>
      </c>
      <c r="E424" s="97">
        <v>98.4</v>
      </c>
      <c r="F424" s="82">
        <f t="shared" ref="F424:F425" si="71">F423</f>
        <v>105</v>
      </c>
      <c r="G424" s="15">
        <f t="shared" ref="G424:G425" si="72">ABS(E423-E424)</f>
        <v>0.70000000000000284</v>
      </c>
      <c r="H424" s="16">
        <f t="shared" si="65"/>
        <v>4.75</v>
      </c>
      <c r="I424" s="82">
        <v>105</v>
      </c>
      <c r="J424" s="82">
        <v>95</v>
      </c>
      <c r="K424" s="21">
        <f>STDEV(E423:E424)/AVERAGE(E423:E425)</f>
        <v>5.0680008207909756E-3</v>
      </c>
      <c r="L424" s="83">
        <f>AVERAGE(E423:E425)</f>
        <v>97.666666666666671</v>
      </c>
      <c r="M424" s="82">
        <f>_xlfn.STDEV.S(E423:E424)</f>
        <v>0.49497474683058529</v>
      </c>
      <c r="N424" s="28"/>
    </row>
    <row r="425" spans="1:14" s="15" customFormat="1" x14ac:dyDescent="0.35">
      <c r="B425" s="32"/>
      <c r="C425" s="79">
        <v>42686</v>
      </c>
      <c r="D425" s="28"/>
      <c r="E425" s="105">
        <v>96.9</v>
      </c>
      <c r="F425" s="82">
        <f t="shared" si="71"/>
        <v>105</v>
      </c>
      <c r="G425" s="15">
        <f t="shared" si="72"/>
        <v>1.5</v>
      </c>
      <c r="H425" s="16">
        <f t="shared" si="65"/>
        <v>4.75</v>
      </c>
      <c r="I425" s="82">
        <v>105</v>
      </c>
      <c r="J425" s="82">
        <v>95</v>
      </c>
      <c r="K425" s="16"/>
      <c r="L425" s="82"/>
      <c r="M425" s="82"/>
      <c r="N425" s="28"/>
    </row>
    <row r="426" spans="1:14" s="15" customFormat="1" x14ac:dyDescent="0.35">
      <c r="A426" s="15" t="s">
        <v>11</v>
      </c>
      <c r="B426" s="32">
        <v>43608</v>
      </c>
      <c r="C426" s="79">
        <v>42687</v>
      </c>
      <c r="D426" s="15" t="s">
        <v>224</v>
      </c>
      <c r="E426" s="97">
        <v>97.8</v>
      </c>
      <c r="F426" s="82">
        <f t="shared" ref="F426:F463" si="73">F425</f>
        <v>105</v>
      </c>
      <c r="G426" s="15">
        <f t="shared" ref="G426:G431" si="74">ABS(E425-E426)</f>
        <v>0.89999999999999147</v>
      </c>
      <c r="H426" s="16">
        <f t="shared" si="65"/>
        <v>4.75</v>
      </c>
      <c r="I426" s="82">
        <v>105</v>
      </c>
      <c r="J426" s="82">
        <v>95</v>
      </c>
      <c r="K426" s="16"/>
      <c r="L426" s="82"/>
      <c r="M426" s="82"/>
      <c r="N426" s="28"/>
    </row>
    <row r="427" spans="1:14" s="15" customFormat="1" x14ac:dyDescent="0.35">
      <c r="B427" s="32"/>
      <c r="C427" s="79">
        <v>42688</v>
      </c>
      <c r="E427" s="97">
        <v>98.6</v>
      </c>
      <c r="F427" s="82">
        <f t="shared" si="73"/>
        <v>105</v>
      </c>
      <c r="G427" s="15">
        <f t="shared" si="74"/>
        <v>0.79999999999999716</v>
      </c>
      <c r="H427" s="16">
        <f t="shared" si="65"/>
        <v>4.75</v>
      </c>
      <c r="I427" s="82">
        <v>105</v>
      </c>
      <c r="J427" s="82">
        <v>95</v>
      </c>
      <c r="K427" s="21">
        <f>STDEV(E426:E427)/AVERAGE(E426:E428)</f>
        <v>5.7644574553250959E-3</v>
      </c>
      <c r="L427" s="83">
        <f>AVERAGE(E426:E428)</f>
        <v>98.133333333333326</v>
      </c>
      <c r="M427" s="82">
        <f>_xlfn.STDEV.S(E426:E428)</f>
        <v>0.41633319989322448</v>
      </c>
      <c r="N427" s="28"/>
    </row>
    <row r="428" spans="1:14" s="15" customFormat="1" x14ac:dyDescent="0.35">
      <c r="B428" s="32"/>
      <c r="C428" s="79">
        <v>42689</v>
      </c>
      <c r="D428" s="28"/>
      <c r="E428" s="107">
        <v>98</v>
      </c>
      <c r="F428" s="82">
        <f t="shared" si="73"/>
        <v>105</v>
      </c>
      <c r="G428" s="15">
        <f t="shared" si="74"/>
        <v>0.59999999999999432</v>
      </c>
      <c r="H428" s="16">
        <f t="shared" si="65"/>
        <v>4.75</v>
      </c>
      <c r="I428" s="82">
        <v>105</v>
      </c>
      <c r="J428" s="82">
        <v>95</v>
      </c>
      <c r="K428" s="16"/>
      <c r="L428" s="82"/>
      <c r="M428" s="82"/>
      <c r="N428" s="28"/>
    </row>
    <row r="429" spans="1:14" s="15" customFormat="1" x14ac:dyDescent="0.35">
      <c r="B429" s="32"/>
      <c r="C429" s="79">
        <v>42690</v>
      </c>
      <c r="D429" s="28"/>
      <c r="E429" s="97">
        <v>95.9</v>
      </c>
      <c r="F429" s="82">
        <f t="shared" si="73"/>
        <v>105</v>
      </c>
      <c r="G429" s="15">
        <f t="shared" si="74"/>
        <v>2.0999999999999943</v>
      </c>
      <c r="H429" s="16">
        <f t="shared" si="65"/>
        <v>4.75</v>
      </c>
      <c r="I429" s="82">
        <v>105</v>
      </c>
      <c r="J429" s="82">
        <v>95</v>
      </c>
      <c r="K429" s="16"/>
      <c r="L429" s="82"/>
      <c r="M429" s="82"/>
      <c r="N429" s="28"/>
    </row>
    <row r="430" spans="1:14" s="15" customFormat="1" x14ac:dyDescent="0.35">
      <c r="B430" s="32"/>
      <c r="C430" s="79">
        <v>42691</v>
      </c>
      <c r="D430" s="28"/>
      <c r="E430" s="97">
        <v>98.8</v>
      </c>
      <c r="F430" s="82">
        <f t="shared" si="73"/>
        <v>105</v>
      </c>
      <c r="G430" s="15">
        <f t="shared" si="74"/>
        <v>2.8999999999999915</v>
      </c>
      <c r="H430" s="16">
        <f t="shared" si="65"/>
        <v>4.75</v>
      </c>
      <c r="I430" s="82">
        <v>105</v>
      </c>
      <c r="J430" s="82">
        <v>95</v>
      </c>
      <c r="K430" s="21">
        <f>STDEV(E429:E431)/AVERAGE(E429:E431)</f>
        <v>1.6566697051832668E-2</v>
      </c>
      <c r="L430" s="83">
        <f>AVERAGE(E429:E431)</f>
        <v>97.766666666666652</v>
      </c>
      <c r="M430" s="82">
        <f>_xlfn.STDEV.S(E429:E431)</f>
        <v>1.6196707484341735</v>
      </c>
      <c r="N430" s="28"/>
    </row>
    <row r="431" spans="1:14" s="15" customFormat="1" x14ac:dyDescent="0.35">
      <c r="B431" s="32"/>
      <c r="C431" s="79">
        <v>42692</v>
      </c>
      <c r="D431" s="28"/>
      <c r="E431" s="105">
        <v>98.6</v>
      </c>
      <c r="F431" s="82">
        <f t="shared" si="73"/>
        <v>105</v>
      </c>
      <c r="G431" s="15">
        <f t="shared" si="74"/>
        <v>0.20000000000000284</v>
      </c>
      <c r="H431" s="16">
        <f t="shared" si="65"/>
        <v>4.75</v>
      </c>
      <c r="I431" s="82">
        <v>105</v>
      </c>
      <c r="J431" s="82">
        <v>95</v>
      </c>
      <c r="K431" s="16"/>
      <c r="L431" s="82"/>
      <c r="M431" s="82"/>
    </row>
    <row r="432" spans="1:14" s="15" customFormat="1" ht="16" thickBot="1" x14ac:dyDescent="0.4">
      <c r="A432" s="56" t="s">
        <v>76</v>
      </c>
      <c r="B432" s="57">
        <v>43648</v>
      </c>
      <c r="C432" s="79">
        <v>42693</v>
      </c>
      <c r="D432" s="56" t="s">
        <v>79</v>
      </c>
      <c r="E432" s="108">
        <v>96.7</v>
      </c>
      <c r="F432" s="87">
        <f t="shared" si="73"/>
        <v>105</v>
      </c>
      <c r="G432" s="56">
        <f t="shared" ref="G432:G463" si="75">ABS(E431-E432)</f>
        <v>1.8999999999999915</v>
      </c>
      <c r="H432" s="58">
        <f t="shared" si="65"/>
        <v>4.75</v>
      </c>
      <c r="I432" s="87">
        <v>105</v>
      </c>
      <c r="J432" s="87">
        <v>95</v>
      </c>
      <c r="K432" s="58"/>
      <c r="L432" s="87"/>
      <c r="M432" s="87"/>
      <c r="N432" s="56" t="s">
        <v>80</v>
      </c>
    </row>
    <row r="433" spans="1:23" s="15" customFormat="1" x14ac:dyDescent="0.35">
      <c r="A433" s="59"/>
      <c r="B433" s="59"/>
      <c r="C433" s="79">
        <v>42694</v>
      </c>
      <c r="D433" s="59"/>
      <c r="E433" s="109">
        <v>96.6</v>
      </c>
      <c r="F433" s="89">
        <f t="shared" si="73"/>
        <v>105</v>
      </c>
      <c r="G433" s="59">
        <f t="shared" si="75"/>
        <v>0.10000000000000853</v>
      </c>
      <c r="H433" s="60">
        <f t="shared" si="65"/>
        <v>4.75</v>
      </c>
      <c r="I433" s="89">
        <v>105</v>
      </c>
      <c r="J433" s="89">
        <v>95</v>
      </c>
      <c r="K433" s="61">
        <f>STDEV(E432:E434)/AVERAGE(E432:E434)</f>
        <v>1.4769303475173641E-2</v>
      </c>
      <c r="L433" s="88">
        <f>AVERAGE(E432:E434)</f>
        <v>95.833333333333329</v>
      </c>
      <c r="M433" s="89">
        <f>_xlfn.STDEV.S(E432:E434)</f>
        <v>1.4153915830374739</v>
      </c>
      <c r="N433" s="59"/>
    </row>
    <row r="434" spans="1:23" s="15" customFormat="1" x14ac:dyDescent="0.35">
      <c r="C434" s="79">
        <v>42695</v>
      </c>
      <c r="E434" s="105">
        <v>94.2</v>
      </c>
      <c r="F434" s="82">
        <f t="shared" si="73"/>
        <v>105</v>
      </c>
      <c r="G434" s="15">
        <f t="shared" si="75"/>
        <v>2.3999999999999915</v>
      </c>
      <c r="H434" s="16">
        <f t="shared" si="65"/>
        <v>4.75</v>
      </c>
      <c r="I434" s="82">
        <v>105</v>
      </c>
      <c r="J434" s="82">
        <v>95</v>
      </c>
      <c r="K434" s="16"/>
      <c r="L434" s="82"/>
      <c r="M434" s="82"/>
    </row>
    <row r="435" spans="1:23" s="15" customFormat="1" ht="16" thickBot="1" x14ac:dyDescent="0.4">
      <c r="A435" s="62" t="s">
        <v>76</v>
      </c>
      <c r="B435" s="63">
        <v>43648</v>
      </c>
      <c r="C435" s="79">
        <v>42696</v>
      </c>
      <c r="D435" s="62" t="s">
        <v>81</v>
      </c>
      <c r="E435" s="108">
        <v>105.5</v>
      </c>
      <c r="F435" s="87">
        <f t="shared" si="73"/>
        <v>105</v>
      </c>
      <c r="G435" s="62">
        <f t="shared" si="75"/>
        <v>11.299999999999997</v>
      </c>
      <c r="H435" s="64">
        <f t="shared" si="65"/>
        <v>4.75</v>
      </c>
      <c r="I435" s="87">
        <v>105</v>
      </c>
      <c r="J435" s="87">
        <v>95</v>
      </c>
      <c r="K435" s="64"/>
      <c r="L435" s="87"/>
      <c r="M435" s="87"/>
      <c r="N435" s="62" t="s">
        <v>83</v>
      </c>
    </row>
    <row r="436" spans="1:23" s="15" customFormat="1" x14ac:dyDescent="0.35">
      <c r="A436" s="59"/>
      <c r="B436" s="59"/>
      <c r="C436" s="79">
        <v>42697</v>
      </c>
      <c r="D436" s="59"/>
      <c r="E436" s="109">
        <v>100.4</v>
      </c>
      <c r="F436" s="89">
        <f t="shared" si="73"/>
        <v>105</v>
      </c>
      <c r="G436" s="59">
        <f t="shared" si="75"/>
        <v>5.0999999999999943</v>
      </c>
      <c r="H436" s="60">
        <f t="shared" si="65"/>
        <v>4.75</v>
      </c>
      <c r="I436" s="89">
        <v>105</v>
      </c>
      <c r="J436" s="89">
        <v>95</v>
      </c>
      <c r="K436" s="61">
        <f>STDEV(E435:E437)/AVERAGE(E435:E437)</f>
        <v>2.4829050880739469E-2</v>
      </c>
      <c r="L436" s="88">
        <f>AVERAGE(E435:E437)</f>
        <v>102.86666666666667</v>
      </c>
      <c r="M436" s="89">
        <f>_xlfn.STDEV.S(E435:E437)</f>
        <v>2.5540817005987337</v>
      </c>
      <c r="N436" s="59"/>
    </row>
    <row r="437" spans="1:23" s="15" customFormat="1" x14ac:dyDescent="0.35">
      <c r="C437" s="79">
        <v>42698</v>
      </c>
      <c r="E437" s="105">
        <v>102.7</v>
      </c>
      <c r="F437" s="82">
        <f t="shared" si="73"/>
        <v>105</v>
      </c>
      <c r="G437" s="15">
        <f t="shared" si="75"/>
        <v>2.2999999999999972</v>
      </c>
      <c r="H437" s="16">
        <f t="shared" si="65"/>
        <v>4.75</v>
      </c>
      <c r="I437" s="82">
        <v>105</v>
      </c>
      <c r="J437" s="82">
        <v>95</v>
      </c>
      <c r="K437" s="16"/>
      <c r="L437" s="82"/>
      <c r="M437" s="82"/>
    </row>
    <row r="438" spans="1:23" s="15" customFormat="1" ht="16" thickBot="1" x14ac:dyDescent="0.4">
      <c r="A438" s="62" t="s">
        <v>76</v>
      </c>
      <c r="B438" s="63">
        <v>43661</v>
      </c>
      <c r="C438" s="79">
        <v>42699</v>
      </c>
      <c r="D438" s="62" t="s">
        <v>82</v>
      </c>
      <c r="E438" s="108">
        <v>105.5</v>
      </c>
      <c r="F438" s="87">
        <f t="shared" si="73"/>
        <v>105</v>
      </c>
      <c r="G438" s="62">
        <f t="shared" si="75"/>
        <v>2.7999999999999972</v>
      </c>
      <c r="H438" s="64">
        <f t="shared" si="65"/>
        <v>4.75</v>
      </c>
      <c r="I438" s="87">
        <v>105</v>
      </c>
      <c r="J438" s="87">
        <v>95</v>
      </c>
      <c r="K438" s="64"/>
      <c r="L438" s="87"/>
      <c r="M438" s="87"/>
      <c r="N438" s="62" t="s">
        <v>84</v>
      </c>
    </row>
    <row r="439" spans="1:23" s="15" customFormat="1" x14ac:dyDescent="0.35">
      <c r="A439" s="59"/>
      <c r="B439" s="59"/>
      <c r="C439" s="79">
        <v>42700</v>
      </c>
      <c r="D439" s="59"/>
      <c r="E439" s="109">
        <v>100.4</v>
      </c>
      <c r="F439" s="89">
        <f t="shared" si="73"/>
        <v>105</v>
      </c>
      <c r="G439" s="59">
        <f t="shared" si="75"/>
        <v>5.0999999999999943</v>
      </c>
      <c r="H439" s="60">
        <f t="shared" si="65"/>
        <v>4.75</v>
      </c>
      <c r="I439" s="89">
        <v>105</v>
      </c>
      <c r="J439" s="89">
        <v>95</v>
      </c>
      <c r="K439" s="61">
        <f>STDEV(E438:E440)/AVERAGE(E438:E440)</f>
        <v>2.4829050880739469E-2</v>
      </c>
      <c r="L439" s="88">
        <f>AVERAGE(E438:E440)</f>
        <v>102.86666666666667</v>
      </c>
      <c r="M439" s="89">
        <f>_xlfn.STDEV.S(E438:E440)</f>
        <v>2.5540817005987337</v>
      </c>
      <c r="N439" s="59"/>
    </row>
    <row r="440" spans="1:23" s="15" customFormat="1" x14ac:dyDescent="0.35">
      <c r="C440" s="79">
        <v>42701</v>
      </c>
      <c r="E440" s="105">
        <v>102.7</v>
      </c>
      <c r="F440" s="82">
        <f t="shared" si="73"/>
        <v>105</v>
      </c>
      <c r="G440" s="15">
        <f t="shared" si="75"/>
        <v>2.2999999999999972</v>
      </c>
      <c r="H440" s="16">
        <f t="shared" ref="H440:H463" si="76">H439</f>
        <v>4.75</v>
      </c>
      <c r="I440" s="82">
        <v>105</v>
      </c>
      <c r="J440" s="82">
        <v>95</v>
      </c>
      <c r="K440" s="16"/>
      <c r="L440" s="82"/>
      <c r="M440" s="82"/>
    </row>
    <row r="441" spans="1:23" s="15" customFormat="1" ht="16" thickBot="1" x14ac:dyDescent="0.4">
      <c r="A441" s="62" t="s">
        <v>76</v>
      </c>
      <c r="B441" s="63">
        <v>43668</v>
      </c>
      <c r="C441" s="79">
        <v>42702</v>
      </c>
      <c r="D441" s="62" t="s">
        <v>85</v>
      </c>
      <c r="E441" s="108">
        <v>104.5</v>
      </c>
      <c r="F441" s="82">
        <f t="shared" si="73"/>
        <v>105</v>
      </c>
      <c r="G441" s="15">
        <f t="shared" si="75"/>
        <v>1.7999999999999972</v>
      </c>
      <c r="H441" s="16">
        <f t="shared" si="76"/>
        <v>4.75</v>
      </c>
      <c r="I441" s="82">
        <v>105</v>
      </c>
      <c r="J441" s="87"/>
      <c r="K441" s="65">
        <f>STDEV(E441:E443)/AVERAGE(E441:E443)</f>
        <v>1.7053349812559127E-2</v>
      </c>
      <c r="L441" s="77">
        <f>AVERAGE(E441:E443)</f>
        <v>103.63333333333333</v>
      </c>
      <c r="M441" s="87">
        <f>_xlfn.STDEV.S(E441:E443)</f>
        <v>1.7672954855748775</v>
      </c>
      <c r="N441" s="62" t="s">
        <v>86</v>
      </c>
    </row>
    <row r="442" spans="1:23" s="15" customFormat="1" x14ac:dyDescent="0.35">
      <c r="A442" s="59"/>
      <c r="B442" s="59"/>
      <c r="C442" s="79">
        <v>42703</v>
      </c>
      <c r="D442" s="59"/>
      <c r="E442" s="109">
        <v>104.8</v>
      </c>
      <c r="F442" s="82">
        <f t="shared" si="73"/>
        <v>105</v>
      </c>
      <c r="G442" s="15">
        <f t="shared" si="75"/>
        <v>0.29999999999999716</v>
      </c>
      <c r="H442" s="16">
        <f t="shared" si="76"/>
        <v>4.75</v>
      </c>
      <c r="I442" s="82">
        <v>105</v>
      </c>
      <c r="J442" s="89"/>
      <c r="K442" s="60"/>
      <c r="L442" s="89"/>
      <c r="M442" s="89"/>
      <c r="N442" s="59"/>
    </row>
    <row r="443" spans="1:23" s="15" customFormat="1" x14ac:dyDescent="0.35">
      <c r="C443" s="79">
        <v>42704</v>
      </c>
      <c r="E443" s="97">
        <v>101.6</v>
      </c>
      <c r="F443" s="82">
        <f t="shared" si="73"/>
        <v>105</v>
      </c>
      <c r="G443" s="15">
        <f t="shared" si="75"/>
        <v>3.2000000000000028</v>
      </c>
      <c r="H443" s="16">
        <f t="shared" si="76"/>
        <v>4.75</v>
      </c>
      <c r="I443" s="82">
        <v>105</v>
      </c>
      <c r="J443" s="82"/>
      <c r="K443" s="16"/>
      <c r="L443" s="82"/>
      <c r="M443" s="82"/>
    </row>
    <row r="444" spans="1:23" s="15" customFormat="1" x14ac:dyDescent="0.35">
      <c r="C444" s="79">
        <v>42705</v>
      </c>
      <c r="E444" s="97">
        <v>104.4</v>
      </c>
      <c r="F444" s="82">
        <f t="shared" si="73"/>
        <v>105</v>
      </c>
      <c r="G444" s="15">
        <f t="shared" si="75"/>
        <v>2.8000000000000114</v>
      </c>
      <c r="H444" s="16">
        <f t="shared" si="76"/>
        <v>4.75</v>
      </c>
      <c r="I444" s="82">
        <v>105</v>
      </c>
      <c r="J444" s="82"/>
      <c r="K444" s="21">
        <f>STDEV(E444:E446)/AVERAGE(E444:E446)</f>
        <v>1.8446378025756063E-2</v>
      </c>
      <c r="L444" s="83">
        <f>AVERAGE(E444:E446)</f>
        <v>102.33333333333333</v>
      </c>
      <c r="M444" s="82">
        <f>_xlfn.STDEV.S(E444:E446)</f>
        <v>1.8876793513023704</v>
      </c>
    </row>
    <row r="445" spans="1:23" s="15" customFormat="1" x14ac:dyDescent="0.35">
      <c r="C445" s="79">
        <v>42706</v>
      </c>
      <c r="E445" s="97">
        <v>101.9</v>
      </c>
      <c r="F445" s="82">
        <f t="shared" si="73"/>
        <v>105</v>
      </c>
      <c r="G445" s="15">
        <f t="shared" si="75"/>
        <v>2.5</v>
      </c>
      <c r="H445" s="16">
        <f t="shared" si="76"/>
        <v>4.75</v>
      </c>
      <c r="I445" s="82">
        <v>105</v>
      </c>
      <c r="J445" s="82"/>
      <c r="K445" s="16"/>
      <c r="L445" s="82"/>
      <c r="M445" s="82"/>
      <c r="O445" s="28"/>
      <c r="P445" s="28"/>
      <c r="Q445" s="28"/>
      <c r="R445" s="28"/>
      <c r="S445" s="28"/>
      <c r="T445" s="28"/>
      <c r="U445" s="28"/>
      <c r="V445" s="28"/>
      <c r="W445" s="28"/>
    </row>
    <row r="446" spans="1:23" s="15" customFormat="1" x14ac:dyDescent="0.35">
      <c r="C446" s="79">
        <v>42707</v>
      </c>
      <c r="E446" s="97">
        <v>100.7</v>
      </c>
      <c r="F446" s="82">
        <f t="shared" si="73"/>
        <v>105</v>
      </c>
      <c r="G446" s="15">
        <f t="shared" si="75"/>
        <v>1.2000000000000028</v>
      </c>
      <c r="H446" s="16">
        <f t="shared" si="76"/>
        <v>4.75</v>
      </c>
      <c r="I446" s="82">
        <v>105</v>
      </c>
      <c r="J446" s="82"/>
      <c r="K446" s="16"/>
      <c r="L446" s="82"/>
      <c r="M446" s="82"/>
      <c r="O446" s="28"/>
      <c r="P446" s="28"/>
      <c r="Q446" s="28"/>
      <c r="R446" s="28"/>
      <c r="S446" s="28"/>
      <c r="T446" s="28"/>
      <c r="U446" s="28"/>
      <c r="V446" s="28"/>
      <c r="W446" s="28"/>
    </row>
    <row r="447" spans="1:23" s="15" customFormat="1" ht="16" thickBot="1" x14ac:dyDescent="0.4">
      <c r="A447" s="62" t="s">
        <v>11</v>
      </c>
      <c r="B447" s="7">
        <v>43697</v>
      </c>
      <c r="C447" s="79">
        <v>42708</v>
      </c>
      <c r="D447" s="62" t="s">
        <v>87</v>
      </c>
      <c r="E447" s="108">
        <v>98.1</v>
      </c>
      <c r="F447" s="82">
        <f t="shared" si="73"/>
        <v>105</v>
      </c>
      <c r="G447" s="15">
        <f t="shared" si="75"/>
        <v>2.6000000000000085</v>
      </c>
      <c r="H447" s="16">
        <f t="shared" si="76"/>
        <v>4.75</v>
      </c>
      <c r="I447" s="82">
        <v>105</v>
      </c>
      <c r="J447" s="87"/>
      <c r="K447" s="65">
        <f>STDEV(E447:E449)/AVERAGE(E447:E449)</f>
        <v>1.7979291393331299E-2</v>
      </c>
      <c r="L447" s="77">
        <f>AVERAGE(E447:E449)</f>
        <v>100.16666666666667</v>
      </c>
      <c r="M447" s="87">
        <f>_xlfn.STDEV.S(E447:E449)</f>
        <v>1.8009256878986852</v>
      </c>
      <c r="N447" s="62" t="s">
        <v>88</v>
      </c>
      <c r="O447" s="28"/>
      <c r="P447" s="28"/>
      <c r="Q447" s="28"/>
      <c r="R447" s="28"/>
      <c r="S447" s="28"/>
      <c r="T447" s="28"/>
      <c r="U447" s="28"/>
      <c r="V447" s="28"/>
      <c r="W447" s="28"/>
    </row>
    <row r="448" spans="1:23" s="15" customFormat="1" x14ac:dyDescent="0.35">
      <c r="A448" s="59"/>
      <c r="B448" s="8"/>
      <c r="C448" s="79">
        <v>42709</v>
      </c>
      <c r="D448" s="59"/>
      <c r="E448" s="109">
        <v>101</v>
      </c>
      <c r="F448" s="82">
        <f t="shared" si="73"/>
        <v>105</v>
      </c>
      <c r="G448" s="15">
        <f t="shared" si="75"/>
        <v>2.9000000000000057</v>
      </c>
      <c r="H448" s="16">
        <f t="shared" si="76"/>
        <v>4.75</v>
      </c>
      <c r="I448" s="82">
        <v>105</v>
      </c>
      <c r="J448" s="89"/>
      <c r="K448" s="60"/>
      <c r="L448" s="89"/>
      <c r="M448" s="89"/>
      <c r="N448" s="59"/>
      <c r="O448" s="28"/>
      <c r="P448" s="28"/>
      <c r="Q448" s="28"/>
      <c r="R448" s="28"/>
      <c r="S448" s="28"/>
      <c r="T448" s="28"/>
      <c r="U448" s="28"/>
      <c r="V448" s="28"/>
      <c r="W448" s="28"/>
    </row>
    <row r="449" spans="1:23" s="15" customFormat="1" x14ac:dyDescent="0.35">
      <c r="B449" s="9"/>
      <c r="C449" s="79">
        <v>42710</v>
      </c>
      <c r="E449" s="97">
        <v>101.4</v>
      </c>
      <c r="F449" s="82">
        <f t="shared" si="73"/>
        <v>105</v>
      </c>
      <c r="G449" s="15">
        <f t="shared" si="75"/>
        <v>0.40000000000000568</v>
      </c>
      <c r="H449" s="16">
        <f t="shared" si="76"/>
        <v>4.75</v>
      </c>
      <c r="I449" s="82">
        <v>105</v>
      </c>
      <c r="J449" s="82"/>
      <c r="K449" s="16"/>
      <c r="L449" s="82"/>
      <c r="M449" s="82"/>
      <c r="O449" s="66"/>
      <c r="P449" s="66"/>
      <c r="Q449" s="66"/>
      <c r="R449" s="66"/>
      <c r="S449" s="66"/>
      <c r="T449" s="66"/>
      <c r="U449" s="66"/>
      <c r="V449" s="66"/>
      <c r="W449" s="28"/>
    </row>
    <row r="450" spans="1:23" s="15" customFormat="1" ht="16" thickBot="1" x14ac:dyDescent="0.4">
      <c r="A450" s="62" t="s">
        <v>76</v>
      </c>
      <c r="B450" s="7">
        <v>43707</v>
      </c>
      <c r="C450" s="79">
        <v>42711</v>
      </c>
      <c r="D450" s="62" t="s">
        <v>89</v>
      </c>
      <c r="E450" s="108">
        <v>101.2</v>
      </c>
      <c r="F450" s="82">
        <f t="shared" si="73"/>
        <v>105</v>
      </c>
      <c r="G450" s="15">
        <f t="shared" si="75"/>
        <v>0.20000000000000284</v>
      </c>
      <c r="H450" s="16">
        <f t="shared" si="76"/>
        <v>4.75</v>
      </c>
      <c r="I450" s="82">
        <v>105</v>
      </c>
      <c r="J450" s="87"/>
      <c r="K450" s="65">
        <f>STDEV(E450:E452)/AVERAGE(E450:E452)</f>
        <v>3.7300909229895797E-2</v>
      </c>
      <c r="L450" s="77">
        <f>AVERAGE(E450:E452)</f>
        <v>98.733333333333334</v>
      </c>
      <c r="M450" s="87">
        <f>_xlfn.STDEV.S(E450:E452)</f>
        <v>3.6828431046317114</v>
      </c>
      <c r="N450" s="62" t="s">
        <v>90</v>
      </c>
      <c r="O450" s="55"/>
      <c r="P450" s="28"/>
      <c r="Q450" s="28"/>
      <c r="R450" s="28"/>
      <c r="S450" s="28"/>
      <c r="T450" s="28"/>
      <c r="U450" s="28"/>
      <c r="V450" s="28"/>
      <c r="W450" s="28"/>
    </row>
    <row r="451" spans="1:23" s="15" customFormat="1" x14ac:dyDescent="0.35">
      <c r="A451" s="59"/>
      <c r="B451" s="8"/>
      <c r="C451" s="79">
        <v>42712</v>
      </c>
      <c r="D451" s="59"/>
      <c r="E451" s="109">
        <v>94.5</v>
      </c>
      <c r="F451" s="82">
        <f t="shared" si="73"/>
        <v>105</v>
      </c>
      <c r="G451" s="15">
        <f t="shared" si="75"/>
        <v>6.7000000000000028</v>
      </c>
      <c r="H451" s="16">
        <f t="shared" si="76"/>
        <v>4.75</v>
      </c>
      <c r="I451" s="82">
        <v>105</v>
      </c>
      <c r="J451" s="89"/>
      <c r="K451" s="61"/>
      <c r="L451" s="88"/>
      <c r="M451" s="89"/>
      <c r="N451" s="59"/>
      <c r="O451" s="28"/>
      <c r="P451" s="28"/>
      <c r="Q451" s="28"/>
      <c r="R451" s="28"/>
      <c r="S451" s="28"/>
      <c r="T451" s="28"/>
      <c r="U451" s="28"/>
      <c r="V451" s="28"/>
      <c r="W451" s="28"/>
    </row>
    <row r="452" spans="1:23" s="15" customFormat="1" x14ac:dyDescent="0.35">
      <c r="B452" s="9"/>
      <c r="C452" s="79">
        <v>42713</v>
      </c>
      <c r="E452" s="97">
        <v>100.5</v>
      </c>
      <c r="F452" s="82">
        <f t="shared" si="73"/>
        <v>105</v>
      </c>
      <c r="G452" s="15">
        <f t="shared" si="75"/>
        <v>6</v>
      </c>
      <c r="H452" s="16">
        <f t="shared" si="76"/>
        <v>4.75</v>
      </c>
      <c r="I452" s="82">
        <v>105</v>
      </c>
      <c r="J452" s="82"/>
      <c r="K452" s="21"/>
      <c r="L452" s="83"/>
      <c r="M452" s="82"/>
      <c r="O452" s="28"/>
      <c r="P452" s="28"/>
      <c r="Q452" s="28"/>
      <c r="R452" s="28"/>
      <c r="S452" s="28"/>
      <c r="T452" s="28"/>
      <c r="U452" s="28"/>
      <c r="V452" s="28"/>
      <c r="W452" s="28"/>
    </row>
    <row r="453" spans="1:23" s="15" customFormat="1" ht="16" thickBot="1" x14ac:dyDescent="0.4">
      <c r="A453" s="62" t="s">
        <v>76</v>
      </c>
      <c r="B453" s="7">
        <v>43712</v>
      </c>
      <c r="C453" s="79">
        <v>42714</v>
      </c>
      <c r="D453" s="62" t="s">
        <v>91</v>
      </c>
      <c r="E453" s="108">
        <v>105.4</v>
      </c>
      <c r="F453" s="82">
        <f t="shared" si="73"/>
        <v>105</v>
      </c>
      <c r="G453" s="15">
        <f t="shared" si="75"/>
        <v>4.9000000000000057</v>
      </c>
      <c r="H453" s="16">
        <f t="shared" si="76"/>
        <v>4.75</v>
      </c>
      <c r="I453" s="82">
        <v>105</v>
      </c>
      <c r="J453" s="87"/>
      <c r="K453" s="65">
        <f>STDEV(E453:E455)/AVERAGE(E453:E455)</f>
        <v>1.2820914220435312E-2</v>
      </c>
      <c r="L453" s="77">
        <f>AVERAGE(E453:E455)</f>
        <v>103.86666666666667</v>
      </c>
      <c r="M453" s="87">
        <f>_xlfn.STDEV.S(E453:E455)</f>
        <v>1.331665623695881</v>
      </c>
      <c r="N453" s="62" t="s">
        <v>92</v>
      </c>
      <c r="O453" s="28"/>
      <c r="P453" s="28"/>
      <c r="Q453" s="28"/>
      <c r="R453" s="28"/>
      <c r="S453" s="28"/>
      <c r="T453" s="28"/>
      <c r="U453" s="28"/>
      <c r="V453" s="28"/>
      <c r="W453" s="28"/>
    </row>
    <row r="454" spans="1:23" s="15" customFormat="1" x14ac:dyDescent="0.35">
      <c r="A454" s="59"/>
      <c r="B454" s="8"/>
      <c r="C454" s="79">
        <v>42715</v>
      </c>
      <c r="D454" s="59"/>
      <c r="E454" s="109">
        <v>103.2</v>
      </c>
      <c r="F454" s="82">
        <f t="shared" si="73"/>
        <v>105</v>
      </c>
      <c r="G454" s="15">
        <f t="shared" si="75"/>
        <v>2.2000000000000028</v>
      </c>
      <c r="H454" s="16">
        <f t="shared" si="76"/>
        <v>4.75</v>
      </c>
      <c r="I454" s="82">
        <v>105</v>
      </c>
      <c r="J454" s="89"/>
      <c r="K454" s="61"/>
      <c r="L454" s="88"/>
      <c r="M454" s="89"/>
      <c r="N454" s="59"/>
      <c r="O454" s="28"/>
      <c r="P454" s="28"/>
      <c r="Q454" s="28"/>
      <c r="R454" s="28"/>
      <c r="S454" s="28"/>
      <c r="T454" s="28"/>
      <c r="U454" s="28"/>
      <c r="V454" s="28"/>
      <c r="W454" s="28"/>
    </row>
    <row r="455" spans="1:23" s="15" customFormat="1" x14ac:dyDescent="0.35">
      <c r="B455" s="9"/>
      <c r="C455" s="79">
        <v>42716</v>
      </c>
      <c r="E455" s="104">
        <v>103</v>
      </c>
      <c r="F455" s="82">
        <f t="shared" si="73"/>
        <v>105</v>
      </c>
      <c r="G455" s="15">
        <f t="shared" si="75"/>
        <v>0.20000000000000284</v>
      </c>
      <c r="H455" s="16">
        <f t="shared" si="76"/>
        <v>4.75</v>
      </c>
      <c r="I455" s="82">
        <v>105</v>
      </c>
      <c r="J455" s="82"/>
      <c r="K455" s="21"/>
      <c r="L455" s="83"/>
      <c r="M455" s="82"/>
      <c r="O455" s="28"/>
      <c r="P455" s="28"/>
      <c r="Q455" s="28"/>
      <c r="R455" s="28"/>
      <c r="S455" s="28"/>
      <c r="T455" s="28"/>
      <c r="U455" s="28"/>
      <c r="V455" s="28"/>
      <c r="W455" s="28"/>
    </row>
    <row r="456" spans="1:23" s="15" customFormat="1" ht="16" thickBot="1" x14ac:dyDescent="0.4">
      <c r="A456" s="62" t="s">
        <v>76</v>
      </c>
      <c r="B456" s="7">
        <v>43712</v>
      </c>
      <c r="C456" s="79">
        <v>42717</v>
      </c>
      <c r="D456" s="62" t="s">
        <v>93</v>
      </c>
      <c r="E456" s="108">
        <v>101.7</v>
      </c>
      <c r="F456" s="82">
        <f t="shared" si="73"/>
        <v>105</v>
      </c>
      <c r="G456" s="15">
        <f t="shared" si="75"/>
        <v>1.2999999999999972</v>
      </c>
      <c r="H456" s="16">
        <f t="shared" si="76"/>
        <v>4.75</v>
      </c>
      <c r="I456" s="82">
        <v>105</v>
      </c>
      <c r="J456" s="87"/>
      <c r="K456" s="65">
        <f>STDEV(E456:E458)/AVERAGE(E456:E458)</f>
        <v>9.9596580619158177E-3</v>
      </c>
      <c r="L456" s="77">
        <f>AVERAGE(E456:E458)</f>
        <v>101.89999999999999</v>
      </c>
      <c r="M456" s="87">
        <f>_xlfn.STDEV.S(E456:E458)</f>
        <v>1.0148891565092217</v>
      </c>
      <c r="N456" s="62" t="s">
        <v>94</v>
      </c>
      <c r="O456" s="28"/>
      <c r="P456" s="28"/>
      <c r="Q456" s="28"/>
      <c r="R456" s="28"/>
      <c r="S456" s="28"/>
      <c r="T456" s="28"/>
      <c r="U456" s="28"/>
      <c r="V456" s="28"/>
      <c r="W456" s="28"/>
    </row>
    <row r="457" spans="1:23" s="15" customFormat="1" x14ac:dyDescent="0.35">
      <c r="A457" s="59"/>
      <c r="B457" s="8"/>
      <c r="C457" s="79">
        <v>42718</v>
      </c>
      <c r="D457" s="59"/>
      <c r="E457" s="110">
        <v>103</v>
      </c>
      <c r="F457" s="82">
        <f t="shared" si="73"/>
        <v>105</v>
      </c>
      <c r="G457" s="15">
        <f t="shared" si="75"/>
        <v>1.2999999999999972</v>
      </c>
      <c r="H457" s="16">
        <f t="shared" si="76"/>
        <v>4.75</v>
      </c>
      <c r="I457" s="82">
        <v>105</v>
      </c>
      <c r="J457" s="89"/>
      <c r="K457" s="61"/>
      <c r="L457" s="88"/>
      <c r="M457" s="89"/>
      <c r="N457" s="59"/>
      <c r="O457" s="28"/>
      <c r="P457" s="28"/>
      <c r="Q457" s="28"/>
      <c r="R457" s="28"/>
      <c r="S457" s="28"/>
      <c r="T457" s="28"/>
      <c r="U457" s="28"/>
      <c r="V457" s="28"/>
      <c r="W457" s="28"/>
    </row>
    <row r="458" spans="1:23" s="15" customFormat="1" x14ac:dyDescent="0.35">
      <c r="B458" s="9"/>
      <c r="C458" s="79">
        <v>42719</v>
      </c>
      <c r="E458" s="104">
        <v>101</v>
      </c>
      <c r="F458" s="82">
        <f t="shared" si="73"/>
        <v>105</v>
      </c>
      <c r="G458" s="15">
        <f t="shared" si="75"/>
        <v>2</v>
      </c>
      <c r="H458" s="16">
        <f t="shared" si="76"/>
        <v>4.75</v>
      </c>
      <c r="I458" s="82">
        <v>105</v>
      </c>
      <c r="J458" s="82"/>
      <c r="K458" s="21"/>
      <c r="L458" s="83"/>
      <c r="M458" s="82"/>
      <c r="O458" s="28"/>
      <c r="P458" s="28"/>
      <c r="Q458" s="28"/>
      <c r="R458" s="28"/>
      <c r="S458" s="28"/>
      <c r="T458" s="28"/>
      <c r="U458" s="28"/>
      <c r="V458" s="28"/>
      <c r="W458" s="28"/>
    </row>
    <row r="459" spans="1:23" s="15" customFormat="1" ht="16" thickBot="1" x14ac:dyDescent="0.4">
      <c r="A459" s="62" t="s">
        <v>76</v>
      </c>
      <c r="B459" s="7">
        <v>43731</v>
      </c>
      <c r="C459" s="79">
        <v>42720</v>
      </c>
      <c r="D459" s="62" t="s">
        <v>95</v>
      </c>
      <c r="E459" s="108">
        <v>96.1</v>
      </c>
      <c r="F459" s="82">
        <f t="shared" si="73"/>
        <v>105</v>
      </c>
      <c r="G459" s="15">
        <f t="shared" si="75"/>
        <v>4.9000000000000057</v>
      </c>
      <c r="H459" s="16">
        <f t="shared" si="76"/>
        <v>4.75</v>
      </c>
      <c r="I459" s="82">
        <v>105</v>
      </c>
      <c r="J459" s="87"/>
      <c r="K459" s="65">
        <f>STDEV(E459:E461)/AVERAGE(E459:E461)</f>
        <v>1.3006240869286447E-2</v>
      </c>
      <c r="L459" s="77">
        <f>AVERAGE(E459:E461)</f>
        <v>96.133333333333326</v>
      </c>
      <c r="M459" s="87">
        <f>_xlfn.STDEV.S(E459:E461)</f>
        <v>1.250333288900737</v>
      </c>
      <c r="N459" s="62" t="s">
        <v>96</v>
      </c>
      <c r="O459" s="28"/>
      <c r="P459" s="28"/>
      <c r="Q459" s="28"/>
      <c r="R459" s="28"/>
      <c r="S459" s="28"/>
      <c r="T459" s="28"/>
      <c r="U459" s="28"/>
      <c r="V459" s="28"/>
      <c r="W459" s="28"/>
    </row>
    <row r="460" spans="1:23" x14ac:dyDescent="0.35">
      <c r="A460" s="59"/>
      <c r="B460" s="8"/>
      <c r="C460" s="79">
        <v>42721</v>
      </c>
      <c r="D460" s="59"/>
      <c r="E460" s="109">
        <v>94.9</v>
      </c>
      <c r="F460" s="82">
        <f t="shared" si="73"/>
        <v>105</v>
      </c>
      <c r="G460" s="15">
        <f t="shared" si="75"/>
        <v>1.1999999999999886</v>
      </c>
      <c r="H460" s="16">
        <f t="shared" si="76"/>
        <v>4.75</v>
      </c>
      <c r="I460" s="82">
        <v>105</v>
      </c>
      <c r="J460" s="89"/>
      <c r="K460" s="61"/>
      <c r="L460" s="88"/>
      <c r="M460" s="89"/>
      <c r="N460" s="59"/>
    </row>
    <row r="461" spans="1:23" x14ac:dyDescent="0.35">
      <c r="B461" s="9"/>
      <c r="C461" s="79">
        <v>42722</v>
      </c>
      <c r="E461" s="97">
        <v>97.4</v>
      </c>
      <c r="F461" s="82">
        <f t="shared" si="73"/>
        <v>105</v>
      </c>
      <c r="G461" s="15">
        <f t="shared" si="75"/>
        <v>2.5</v>
      </c>
      <c r="H461" s="16">
        <f t="shared" si="76"/>
        <v>4.75</v>
      </c>
      <c r="I461" s="82">
        <v>105</v>
      </c>
      <c r="K461" s="21"/>
      <c r="L461" s="83"/>
    </row>
    <row r="462" spans="1:23" ht="16" thickBot="1" x14ac:dyDescent="0.4">
      <c r="A462" s="62" t="s">
        <v>76</v>
      </c>
      <c r="B462" s="7">
        <v>43739</v>
      </c>
      <c r="C462" s="79">
        <v>42723</v>
      </c>
      <c r="D462" s="62" t="s">
        <v>97</v>
      </c>
      <c r="E462" s="108">
        <v>96.1</v>
      </c>
      <c r="F462" s="82">
        <f t="shared" si="73"/>
        <v>105</v>
      </c>
      <c r="G462" s="15">
        <f t="shared" si="75"/>
        <v>1.3000000000000114</v>
      </c>
      <c r="H462" s="16">
        <f t="shared" si="76"/>
        <v>4.75</v>
      </c>
      <c r="I462" s="82">
        <v>105</v>
      </c>
      <c r="J462" s="87"/>
      <c r="K462" s="65">
        <f>STDEV(E462:E464)/AVERAGE(E462:E464)</f>
        <v>7.223942208462392E-3</v>
      </c>
      <c r="L462" s="77">
        <f>AVERAGE(E462:E464)</f>
        <v>96.90000000000002</v>
      </c>
      <c r="M462" s="87">
        <f>_xlfn.STDEV.S(E462:E464)</f>
        <v>0.70000000000000595</v>
      </c>
      <c r="N462" s="62" t="s">
        <v>98</v>
      </c>
    </row>
    <row r="463" spans="1:23" x14ac:dyDescent="0.35">
      <c r="A463" s="59"/>
      <c r="B463" s="8"/>
      <c r="C463" s="79">
        <v>42724</v>
      </c>
      <c r="D463" s="59"/>
      <c r="E463" s="109">
        <v>97.2</v>
      </c>
      <c r="F463" s="82">
        <f t="shared" si="73"/>
        <v>105</v>
      </c>
      <c r="G463" s="15">
        <f t="shared" si="75"/>
        <v>1.1000000000000085</v>
      </c>
      <c r="H463" s="16">
        <f t="shared" si="76"/>
        <v>4.75</v>
      </c>
      <c r="I463" s="82">
        <v>105</v>
      </c>
      <c r="J463" s="89"/>
      <c r="K463" s="61"/>
      <c r="L463" s="88"/>
      <c r="M463" s="89"/>
      <c r="N463" s="59"/>
    </row>
    <row r="464" spans="1:23" x14ac:dyDescent="0.35">
      <c r="B464" s="9"/>
      <c r="C464" s="79">
        <v>42725</v>
      </c>
      <c r="E464" s="97">
        <v>97.4</v>
      </c>
      <c r="K464" s="21"/>
      <c r="L464" s="83"/>
    </row>
    <row r="465" spans="1:14" ht="16" thickBot="1" x14ac:dyDescent="0.4">
      <c r="A465" s="62" t="s">
        <v>11</v>
      </c>
      <c r="B465" s="7">
        <v>43745</v>
      </c>
      <c r="C465" s="79">
        <v>42726</v>
      </c>
      <c r="D465" s="62" t="s">
        <v>99</v>
      </c>
      <c r="E465" s="108">
        <v>98.8</v>
      </c>
      <c r="F465" s="87"/>
      <c r="G465" s="62"/>
      <c r="H465" s="64"/>
      <c r="I465" s="87"/>
      <c r="J465" s="87"/>
      <c r="K465" s="65">
        <f>STDEV(E465:E467)/AVERAGE(E465:E467)</f>
        <v>2.5403211424194971E-3</v>
      </c>
      <c r="L465" s="77">
        <f>AVERAGE(E465:E467)</f>
        <v>99.066666666666663</v>
      </c>
      <c r="M465" s="87">
        <f>_xlfn.STDEV.S(E465:E467)</f>
        <v>0.25166114784235816</v>
      </c>
      <c r="N465" s="62" t="s">
        <v>88</v>
      </c>
    </row>
    <row r="466" spans="1:14" x14ac:dyDescent="0.35">
      <c r="A466" s="59"/>
      <c r="B466" s="8"/>
      <c r="C466" s="79">
        <v>42727</v>
      </c>
      <c r="D466" s="59"/>
      <c r="E466" s="109">
        <v>99.3</v>
      </c>
      <c r="F466" s="89"/>
      <c r="G466" s="59"/>
      <c r="H466" s="60"/>
      <c r="I466" s="89"/>
      <c r="J466" s="89"/>
      <c r="K466" s="61"/>
      <c r="L466" s="88"/>
      <c r="M466" s="89"/>
      <c r="N466" s="59"/>
    </row>
    <row r="467" spans="1:14" x14ac:dyDescent="0.35">
      <c r="B467" s="9"/>
      <c r="C467" s="79">
        <v>42728</v>
      </c>
      <c r="E467" s="97">
        <v>99.1</v>
      </c>
      <c r="K467" s="21"/>
      <c r="L467" s="83"/>
    </row>
    <row r="468" spans="1:14" ht="16" thickBot="1" x14ac:dyDescent="0.4">
      <c r="A468" s="62" t="s">
        <v>76</v>
      </c>
      <c r="B468" s="7">
        <v>43745</v>
      </c>
      <c r="C468" s="79">
        <v>42729</v>
      </c>
      <c r="D468" s="62" t="s">
        <v>100</v>
      </c>
      <c r="E468" s="108">
        <v>96.1</v>
      </c>
      <c r="F468" s="87"/>
      <c r="G468" s="62"/>
      <c r="H468" s="64"/>
      <c r="I468" s="87"/>
      <c r="J468" s="87"/>
      <c r="K468" s="65">
        <f>STDEV(E468:E470)/AVERAGE(E468:E470)</f>
        <v>9.4781738083678201E-3</v>
      </c>
      <c r="L468" s="77">
        <f>AVERAGE(E468:E470)</f>
        <v>95.733333333333334</v>
      </c>
      <c r="M468" s="87">
        <f>_xlfn.STDEV.S(E468:E470)</f>
        <v>0.90737717258774597</v>
      </c>
      <c r="N468" s="62" t="s">
        <v>101</v>
      </c>
    </row>
    <row r="469" spans="1:14" x14ac:dyDescent="0.35">
      <c r="A469" s="59"/>
      <c r="B469" s="8"/>
      <c r="C469" s="79">
        <v>42730</v>
      </c>
      <c r="D469" s="59"/>
      <c r="E469" s="109">
        <v>96.4</v>
      </c>
      <c r="F469" s="89"/>
      <c r="G469" s="59"/>
      <c r="H469" s="60"/>
      <c r="I469" s="89"/>
      <c r="J469" s="89"/>
      <c r="K469" s="61"/>
      <c r="L469" s="88"/>
      <c r="M469" s="89"/>
      <c r="N469" s="59"/>
    </row>
    <row r="470" spans="1:14" x14ac:dyDescent="0.35">
      <c r="B470" s="9"/>
      <c r="C470" s="79">
        <v>42731</v>
      </c>
      <c r="E470" s="97">
        <v>94.7</v>
      </c>
      <c r="K470" s="21"/>
      <c r="L470" s="83"/>
    </row>
    <row r="471" spans="1:14" ht="16" thickBot="1" x14ac:dyDescent="0.4">
      <c r="B471" s="9"/>
      <c r="C471" s="79">
        <v>42732</v>
      </c>
      <c r="E471" s="104">
        <v>100</v>
      </c>
      <c r="K471" s="65">
        <f>STDEV(E471:E473)/AVERAGE(E471:E473)</f>
        <v>1.7345609662887111E-2</v>
      </c>
      <c r="L471" s="77">
        <f>AVERAGE(E471:E473)</f>
        <v>98.233333333333334</v>
      </c>
      <c r="M471" s="87">
        <f>_xlfn.STDEV.S(E471:E473)</f>
        <v>1.7039170558842773</v>
      </c>
    </row>
    <row r="472" spans="1:14" x14ac:dyDescent="0.35">
      <c r="B472" s="9"/>
      <c r="C472" s="79">
        <v>42733</v>
      </c>
      <c r="E472" s="97">
        <v>98.1</v>
      </c>
      <c r="K472" s="21"/>
      <c r="L472" s="83"/>
    </row>
    <row r="473" spans="1:14" x14ac:dyDescent="0.35">
      <c r="B473" s="9"/>
      <c r="C473" s="79">
        <v>42734</v>
      </c>
      <c r="E473" s="97">
        <v>96.6</v>
      </c>
      <c r="K473" s="21"/>
      <c r="L473" s="83"/>
    </row>
    <row r="474" spans="1:14" ht="16" thickBot="1" x14ac:dyDescent="0.4">
      <c r="B474" s="9"/>
      <c r="C474" s="79">
        <v>42735</v>
      </c>
      <c r="E474" s="97">
        <v>98.9</v>
      </c>
      <c r="K474" s="65">
        <f>STDEV(E474:E476)/AVERAGE(E474:E476)</f>
        <v>1.34511559472862E-2</v>
      </c>
      <c r="L474" s="77">
        <f>AVERAGE(E474:E476)</f>
        <v>97.5</v>
      </c>
      <c r="M474" s="87">
        <f>_xlfn.STDEV.S(E474:E476)</f>
        <v>1.3114877048604046</v>
      </c>
    </row>
    <row r="475" spans="1:14" x14ac:dyDescent="0.35">
      <c r="B475" s="9"/>
      <c r="C475" s="79">
        <v>42736</v>
      </c>
      <c r="E475" s="97">
        <v>97.3</v>
      </c>
      <c r="K475" s="21"/>
      <c r="L475" s="83"/>
    </row>
    <row r="476" spans="1:14" x14ac:dyDescent="0.35">
      <c r="B476" s="9"/>
      <c r="C476" s="79">
        <v>42737</v>
      </c>
      <c r="E476" s="97">
        <v>96.3</v>
      </c>
      <c r="K476" s="21"/>
      <c r="L476" s="83"/>
    </row>
    <row r="477" spans="1:14" ht="16" thickBot="1" x14ac:dyDescent="0.4">
      <c r="A477" s="62" t="s">
        <v>76</v>
      </c>
      <c r="B477" s="7">
        <v>43745</v>
      </c>
      <c r="C477" s="79">
        <v>42738</v>
      </c>
      <c r="D477" s="62" t="s">
        <v>102</v>
      </c>
      <c r="E477" s="108">
        <v>94.4</v>
      </c>
      <c r="F477" s="87"/>
      <c r="G477" s="62"/>
      <c r="H477" s="64"/>
      <c r="I477" s="87"/>
      <c r="J477" s="87"/>
      <c r="K477" s="65">
        <f>STDEV(E477:E479)/AVERAGE(E477:E479)</f>
        <v>1.5168281050932911E-2</v>
      </c>
      <c r="L477" s="77">
        <f>AVERAGE(E477:E479)</f>
        <v>96.066666666666663</v>
      </c>
      <c r="M477" s="87">
        <f>_xlfn.STDEV.S(E477:E479)</f>
        <v>1.4571661996262883</v>
      </c>
      <c r="N477" s="62" t="s">
        <v>103</v>
      </c>
    </row>
    <row r="478" spans="1:14" x14ac:dyDescent="0.35">
      <c r="A478" s="67"/>
      <c r="B478" s="10"/>
      <c r="C478" s="79">
        <v>42739</v>
      </c>
      <c r="D478" s="67"/>
      <c r="E478" s="111">
        <v>97.1</v>
      </c>
      <c r="F478" s="93"/>
      <c r="G478" s="67"/>
      <c r="H478" s="68"/>
      <c r="I478" s="93"/>
      <c r="J478" s="93"/>
      <c r="K478" s="69"/>
      <c r="L478" s="90"/>
      <c r="M478" s="93"/>
      <c r="N478" s="67"/>
    </row>
    <row r="479" spans="1:14" x14ac:dyDescent="0.35">
      <c r="A479" s="70"/>
      <c r="B479" s="11"/>
      <c r="C479" s="79">
        <v>42740</v>
      </c>
      <c r="D479" s="70"/>
      <c r="E479" s="112">
        <v>96.7</v>
      </c>
      <c r="F479" s="94"/>
      <c r="G479" s="70"/>
      <c r="H479" s="71"/>
      <c r="I479" s="94"/>
      <c r="J479" s="94"/>
      <c r="K479" s="72"/>
      <c r="L479" s="91"/>
      <c r="M479" s="94"/>
      <c r="N479" s="70"/>
    </row>
    <row r="480" spans="1:14" ht="16" thickBot="1" x14ac:dyDescent="0.4">
      <c r="A480" s="70"/>
      <c r="B480" s="11"/>
      <c r="C480" s="79">
        <v>42741</v>
      </c>
      <c r="D480" s="70"/>
      <c r="E480" s="113">
        <v>98</v>
      </c>
      <c r="F480" s="94"/>
      <c r="G480" s="70"/>
      <c r="H480" s="71"/>
      <c r="I480" s="94"/>
      <c r="J480" s="94"/>
      <c r="K480" s="65">
        <f>STDEV(E480:E482)/AVERAGE(E480:E482)</f>
        <v>2.0366598778004362E-3</v>
      </c>
      <c r="L480" s="77">
        <f>AVERAGE(E480:E482)</f>
        <v>98.2</v>
      </c>
      <c r="M480" s="87">
        <f>_xlfn.STDEV.S(E480:E482)</f>
        <v>0.20000000000000284</v>
      </c>
      <c r="N480" s="70"/>
    </row>
    <row r="481" spans="1:14" x14ac:dyDescent="0.35">
      <c r="A481" s="70"/>
      <c r="B481" s="11"/>
      <c r="C481" s="79">
        <v>42742</v>
      </c>
      <c r="D481" s="70"/>
      <c r="E481" s="112">
        <v>98.2</v>
      </c>
      <c r="F481" s="94"/>
      <c r="G481" s="70"/>
      <c r="H481" s="71"/>
      <c r="I481" s="94"/>
      <c r="J481" s="94"/>
      <c r="K481" s="72"/>
      <c r="L481" s="91"/>
      <c r="M481" s="94"/>
      <c r="N481" s="70"/>
    </row>
    <row r="482" spans="1:14" x14ac:dyDescent="0.35">
      <c r="B482" s="9"/>
      <c r="C482" s="79">
        <v>42743</v>
      </c>
      <c r="E482" s="97">
        <v>98.4</v>
      </c>
      <c r="K482" s="21"/>
      <c r="L482" s="83"/>
    </row>
    <row r="483" spans="1:14" ht="16" thickBot="1" x14ac:dyDescent="0.4">
      <c r="B483" s="9"/>
      <c r="C483" s="79">
        <v>42744</v>
      </c>
      <c r="E483" s="104">
        <v>96</v>
      </c>
      <c r="K483" s="65">
        <f>STDEV(E483:E485)/AVERAGE(E483:E485)</f>
        <v>1.1805344020229688E-2</v>
      </c>
      <c r="L483" s="77">
        <f>AVERAGE(E483:E485)</f>
        <v>96.333333333333329</v>
      </c>
      <c r="M483" s="87">
        <f>_xlfn.STDEV.S(E483:E485)</f>
        <v>1.13724814061546</v>
      </c>
    </row>
    <row r="484" spans="1:14" x14ac:dyDescent="0.35">
      <c r="B484" s="9"/>
      <c r="C484" s="79">
        <v>42745</v>
      </c>
      <c r="E484" s="97">
        <v>97.6</v>
      </c>
      <c r="K484" s="21"/>
      <c r="L484" s="83"/>
    </row>
    <row r="485" spans="1:14" x14ac:dyDescent="0.35">
      <c r="B485" s="9"/>
      <c r="C485" s="79">
        <v>42746</v>
      </c>
      <c r="E485" s="97">
        <v>95.4</v>
      </c>
      <c r="K485" s="21"/>
      <c r="L485" s="83"/>
    </row>
    <row r="486" spans="1:14" ht="16" thickBot="1" x14ac:dyDescent="0.4">
      <c r="A486" s="62" t="s">
        <v>11</v>
      </c>
      <c r="B486" s="7">
        <v>43749</v>
      </c>
      <c r="C486" s="79">
        <v>42747</v>
      </c>
      <c r="D486" s="62" t="s">
        <v>104</v>
      </c>
      <c r="E486" s="108">
        <v>98.6</v>
      </c>
      <c r="F486" s="87"/>
      <c r="G486" s="62"/>
      <c r="H486" s="64"/>
      <c r="I486" s="87"/>
      <c r="J486" s="87"/>
      <c r="K486" s="65">
        <f>STDEV(E486:E488)/AVERAGE(E486:E488)</f>
        <v>1.1993719351527545E-2</v>
      </c>
      <c r="L486" s="77">
        <f>AVERAGE(E486:E488)</f>
        <v>98.3</v>
      </c>
      <c r="M486" s="87">
        <f>_xlfn.STDEV.S(E486:E488)</f>
        <v>1.1789826122551577</v>
      </c>
      <c r="N486" s="62" t="s">
        <v>105</v>
      </c>
    </row>
    <row r="487" spans="1:14" x14ac:dyDescent="0.35">
      <c r="A487" s="67"/>
      <c r="B487" s="10"/>
      <c r="C487" s="79">
        <v>42748</v>
      </c>
      <c r="D487" s="67"/>
      <c r="E487" s="114">
        <v>97</v>
      </c>
      <c r="F487" s="93"/>
      <c r="G487" s="67"/>
      <c r="H487" s="68"/>
      <c r="I487" s="93"/>
      <c r="J487" s="93"/>
      <c r="K487" s="69"/>
      <c r="L487" s="90"/>
      <c r="M487" s="93"/>
      <c r="N487" s="67"/>
    </row>
    <row r="488" spans="1:14" x14ac:dyDescent="0.35">
      <c r="B488" s="9"/>
      <c r="C488" s="79">
        <v>42749</v>
      </c>
      <c r="E488" s="97">
        <v>99.3</v>
      </c>
      <c r="K488" s="21"/>
      <c r="L488" s="83"/>
    </row>
    <row r="489" spans="1:14" ht="16" thickBot="1" x14ac:dyDescent="0.4">
      <c r="B489" s="9"/>
      <c r="C489" s="79">
        <v>42750</v>
      </c>
      <c r="E489" s="97">
        <v>96.9</v>
      </c>
      <c r="K489" s="65">
        <f>STDEV(E489:E491)/AVERAGE(E489:E491)</f>
        <v>8.8460204676653574E-3</v>
      </c>
      <c r="L489" s="77">
        <f>AVERAGE(E489:E491)</f>
        <v>97.90000000000002</v>
      </c>
      <c r="M489" s="87">
        <f>_xlfn.STDEV.S(E489:E491)</f>
        <v>0.8660254037844386</v>
      </c>
    </row>
    <row r="490" spans="1:14" x14ac:dyDescent="0.35">
      <c r="B490" s="9"/>
      <c r="C490" s="79">
        <v>42751</v>
      </c>
      <c r="E490" s="97">
        <v>98.4</v>
      </c>
      <c r="K490" s="21"/>
      <c r="L490" s="83"/>
    </row>
    <row r="491" spans="1:14" x14ac:dyDescent="0.35">
      <c r="B491" s="9"/>
      <c r="C491" s="79">
        <v>42752</v>
      </c>
      <c r="E491" s="97">
        <v>98.4</v>
      </c>
      <c r="K491" s="21"/>
      <c r="L491" s="83"/>
    </row>
    <row r="492" spans="1:14" ht="16" thickBot="1" x14ac:dyDescent="0.4">
      <c r="A492" s="62" t="s">
        <v>11</v>
      </c>
      <c r="B492" s="7">
        <v>43790</v>
      </c>
      <c r="C492" s="79">
        <v>42753</v>
      </c>
      <c r="D492" s="62" t="s">
        <v>106</v>
      </c>
      <c r="E492" s="108">
        <v>99.1</v>
      </c>
      <c r="F492" s="87"/>
      <c r="G492" s="62"/>
      <c r="H492" s="64"/>
      <c r="I492" s="87"/>
      <c r="J492" s="87"/>
      <c r="K492" s="65">
        <f>STDEV(E492:E494)/AVERAGE(E492:E494)</f>
        <v>1.3316391884543767E-2</v>
      </c>
      <c r="L492" s="77">
        <f>AVERAGE(E492:E494)</f>
        <v>98.2</v>
      </c>
      <c r="M492" s="87">
        <f>_xlfn.STDEV.S(E492:E494)</f>
        <v>1.3076696830621979</v>
      </c>
      <c r="N492" s="62" t="s">
        <v>88</v>
      </c>
    </row>
    <row r="493" spans="1:14" x14ac:dyDescent="0.35">
      <c r="A493" s="59"/>
      <c r="B493" s="8"/>
      <c r="C493" s="79">
        <v>42754</v>
      </c>
      <c r="D493" s="59"/>
      <c r="E493" s="109">
        <v>96.7</v>
      </c>
      <c r="F493" s="89"/>
      <c r="G493" s="59"/>
      <c r="H493" s="60"/>
      <c r="I493" s="89"/>
      <c r="J493" s="89"/>
      <c r="K493" s="61"/>
      <c r="L493" s="88"/>
      <c r="M493" s="89"/>
      <c r="N493" s="59"/>
    </row>
    <row r="494" spans="1:14" x14ac:dyDescent="0.35">
      <c r="A494" s="70"/>
      <c r="B494" s="11"/>
      <c r="C494" s="79">
        <v>42755</v>
      </c>
      <c r="D494" s="70"/>
      <c r="E494" s="112">
        <v>98.8</v>
      </c>
      <c r="F494" s="94"/>
      <c r="G494" s="70"/>
      <c r="H494" s="71"/>
      <c r="I494" s="94"/>
      <c r="J494" s="94"/>
      <c r="K494" s="72"/>
      <c r="L494" s="91"/>
      <c r="M494" s="94"/>
      <c r="N494" s="70"/>
    </row>
    <row r="495" spans="1:14" ht="16" thickBot="1" x14ac:dyDescent="0.4">
      <c r="A495" s="62" t="s">
        <v>76</v>
      </c>
      <c r="B495" s="7">
        <v>43802</v>
      </c>
      <c r="C495" s="79">
        <v>42756</v>
      </c>
      <c r="D495" s="62" t="s">
        <v>107</v>
      </c>
      <c r="E495" s="108">
        <v>100.7</v>
      </c>
      <c r="F495" s="87"/>
      <c r="G495" s="62"/>
      <c r="H495" s="64"/>
      <c r="I495" s="87"/>
      <c r="J495" s="87"/>
      <c r="K495" s="65">
        <f>STDEV(E495:E497)/AVERAGE(E495:E497)</f>
        <v>8.6561046380985336E-3</v>
      </c>
      <c r="L495" s="77">
        <f>AVERAGE(E495:E497)</f>
        <v>100.93333333333334</v>
      </c>
      <c r="M495" s="87">
        <f>_xlfn.STDEV.S(E495:E497)</f>
        <v>0.87368949480541203</v>
      </c>
      <c r="N495" s="62" t="s">
        <v>108</v>
      </c>
    </row>
    <row r="496" spans="1:14" x14ac:dyDescent="0.35">
      <c r="A496" s="67"/>
      <c r="B496" s="10"/>
      <c r="C496" s="79">
        <v>42757</v>
      </c>
      <c r="D496" s="67"/>
      <c r="E496" s="111">
        <v>101.9</v>
      </c>
      <c r="F496" s="93"/>
      <c r="G496" s="67"/>
      <c r="H496" s="68"/>
      <c r="I496" s="93"/>
      <c r="J496" s="93"/>
      <c r="K496" s="69"/>
      <c r="L496" s="90"/>
      <c r="M496" s="93"/>
      <c r="N496" s="67"/>
    </row>
    <row r="497" spans="1:14" x14ac:dyDescent="0.35">
      <c r="B497" s="9"/>
      <c r="C497" s="79">
        <v>42758</v>
      </c>
      <c r="E497" s="97">
        <v>100.2</v>
      </c>
      <c r="K497" s="21"/>
      <c r="L497" s="83"/>
    </row>
    <row r="498" spans="1:14" ht="16" thickBot="1" x14ac:dyDescent="0.4">
      <c r="B498" s="9"/>
      <c r="C498" s="79">
        <v>42759</v>
      </c>
      <c r="E498" s="104">
        <v>106</v>
      </c>
      <c r="K498" s="65">
        <f>STDEV(E498:E500)/AVERAGE(E498:E500)</f>
        <v>1.4748772059610104E-2</v>
      </c>
      <c r="L498" s="77">
        <f>AVERAGE(E498:E500)</f>
        <v>104.23333333333333</v>
      </c>
      <c r="M498" s="87">
        <f>_xlfn.STDEV.S(E498:E500)</f>
        <v>1.5373136743466931</v>
      </c>
    </row>
    <row r="499" spans="1:14" x14ac:dyDescent="0.35">
      <c r="B499" s="9"/>
      <c r="C499" s="79">
        <v>42760</v>
      </c>
      <c r="E499" s="97">
        <v>103.5</v>
      </c>
      <c r="K499" s="21"/>
      <c r="L499" s="83"/>
    </row>
    <row r="500" spans="1:14" x14ac:dyDescent="0.35">
      <c r="B500" s="9"/>
      <c r="C500" s="79">
        <v>42761</v>
      </c>
      <c r="E500" s="97">
        <v>103.2</v>
      </c>
      <c r="K500" s="21"/>
      <c r="L500" s="83"/>
    </row>
    <row r="501" spans="1:14" ht="16" thickBot="1" x14ac:dyDescent="0.4">
      <c r="B501" s="9"/>
      <c r="C501" s="79">
        <v>42762</v>
      </c>
      <c r="E501" s="97">
        <v>102.4</v>
      </c>
      <c r="K501" s="65">
        <f>STDEV(E501:E503)/AVERAGE(E501:E503)</f>
        <v>3.027032933076686E-2</v>
      </c>
      <c r="L501" s="77">
        <f>AVERAGE(E501:E503)</f>
        <v>104.06666666666668</v>
      </c>
      <c r="M501" s="87">
        <f>_xlfn.STDEV.S(E501:E503)</f>
        <v>3.1501322723551382</v>
      </c>
    </row>
    <row r="502" spans="1:14" x14ac:dyDescent="0.35">
      <c r="B502" s="9"/>
      <c r="C502" s="79">
        <v>42763</v>
      </c>
      <c r="E502" s="97">
        <v>107.7</v>
      </c>
      <c r="K502" s="21"/>
      <c r="L502" s="83"/>
    </row>
    <row r="503" spans="1:14" x14ac:dyDescent="0.35">
      <c r="B503" s="9"/>
      <c r="C503" s="79">
        <v>42764</v>
      </c>
      <c r="E503" s="97">
        <v>102.1</v>
      </c>
      <c r="K503" s="21"/>
      <c r="L503" s="83"/>
    </row>
    <row r="504" spans="1:14" ht="16" thickBot="1" x14ac:dyDescent="0.4">
      <c r="A504" s="62" t="s">
        <v>76</v>
      </c>
      <c r="B504" s="7">
        <v>43844</v>
      </c>
      <c r="C504" s="79">
        <v>42765</v>
      </c>
      <c r="D504" s="62" t="s">
        <v>109</v>
      </c>
      <c r="E504" s="108">
        <v>98.8</v>
      </c>
      <c r="F504" s="87"/>
      <c r="G504" s="62"/>
      <c r="H504" s="64"/>
      <c r="I504" s="87"/>
      <c r="J504" s="87"/>
      <c r="K504" s="65">
        <f>STDEV(E504:E506)/AVERAGE(E504:E506)</f>
        <v>7.1622391249848245E-3</v>
      </c>
      <c r="L504" s="77">
        <f>AVERAGE(E504:E506)</f>
        <v>98.066666666666663</v>
      </c>
      <c r="M504" s="87">
        <f>_xlfn.STDEV.S(E504:E506)</f>
        <v>0.70237691685684511</v>
      </c>
      <c r="N504" s="62" t="s">
        <v>110</v>
      </c>
    </row>
    <row r="505" spans="1:14" x14ac:dyDescent="0.35">
      <c r="A505" s="59"/>
      <c r="B505" s="8"/>
      <c r="C505" s="79">
        <v>42766</v>
      </c>
      <c r="D505" s="59"/>
      <c r="E505" s="109">
        <v>97.4</v>
      </c>
      <c r="F505" s="89"/>
      <c r="G505" s="59"/>
      <c r="H505" s="60"/>
      <c r="I505" s="89"/>
      <c r="J505" s="89"/>
      <c r="K505" s="61"/>
      <c r="L505" s="88"/>
      <c r="M505" s="89"/>
      <c r="N505" s="59"/>
    </row>
    <row r="506" spans="1:14" x14ac:dyDescent="0.35">
      <c r="A506" s="70"/>
      <c r="B506" s="11"/>
      <c r="C506" s="79">
        <v>42767</v>
      </c>
      <c r="D506" s="70"/>
      <c r="E506" s="115">
        <v>98</v>
      </c>
      <c r="F506" s="94"/>
      <c r="G506" s="70"/>
      <c r="H506" s="71"/>
      <c r="I506" s="94"/>
      <c r="J506" s="94"/>
      <c r="K506" s="72"/>
      <c r="L506" s="91"/>
      <c r="M506" s="94"/>
      <c r="N506" s="70"/>
    </row>
    <row r="507" spans="1:14" ht="16" thickBot="1" x14ac:dyDescent="0.4">
      <c r="A507" s="62" t="s">
        <v>11</v>
      </c>
      <c r="B507" s="7">
        <v>43853</v>
      </c>
      <c r="C507" s="79">
        <v>42768</v>
      </c>
      <c r="D507" s="62" t="s">
        <v>111</v>
      </c>
      <c r="E507" s="108">
        <v>95.1</v>
      </c>
      <c r="F507" s="87"/>
      <c r="G507" s="62"/>
      <c r="H507" s="64"/>
      <c r="I507" s="87"/>
      <c r="J507" s="87"/>
      <c r="K507" s="65">
        <f>STDEV(E507:E509)/AVERAGE(E507:E509)</f>
        <v>1.8193811003875452E-3</v>
      </c>
      <c r="L507" s="77">
        <f>AVERAGE(E507:E509)</f>
        <v>95.2</v>
      </c>
      <c r="M507" s="87">
        <f>_xlfn.STDEV.S(E507:E509)</f>
        <v>0.17320508075689431</v>
      </c>
      <c r="N507" s="62" t="s">
        <v>112</v>
      </c>
    </row>
    <row r="508" spans="1:14" x14ac:dyDescent="0.35">
      <c r="A508" s="59"/>
      <c r="B508" s="8"/>
      <c r="C508" s="79">
        <v>42769</v>
      </c>
      <c r="D508" s="59"/>
      <c r="E508" s="109">
        <v>95.1</v>
      </c>
      <c r="F508" s="89"/>
      <c r="G508" s="59"/>
      <c r="H508" s="60"/>
      <c r="I508" s="89"/>
      <c r="J508" s="89"/>
      <c r="K508" s="61"/>
      <c r="L508" s="88"/>
      <c r="M508" s="89"/>
      <c r="N508" s="59"/>
    </row>
    <row r="509" spans="1:14" x14ac:dyDescent="0.35">
      <c r="A509" s="70"/>
      <c r="B509" s="11"/>
      <c r="C509" s="79">
        <v>42770</v>
      </c>
      <c r="D509" s="70"/>
      <c r="E509" s="112">
        <v>95.4</v>
      </c>
      <c r="F509" s="94"/>
      <c r="G509" s="70"/>
      <c r="H509" s="71"/>
      <c r="I509" s="94"/>
      <c r="J509" s="94"/>
      <c r="K509" s="72"/>
      <c r="L509" s="91"/>
      <c r="M509" s="94"/>
      <c r="N509" s="70"/>
    </row>
    <row r="510" spans="1:14" ht="16" thickBot="1" x14ac:dyDescent="0.4">
      <c r="A510" s="62" t="s">
        <v>11</v>
      </c>
      <c r="B510" s="7">
        <v>43873</v>
      </c>
      <c r="C510" s="79">
        <v>42771</v>
      </c>
      <c r="D510" s="62" t="s">
        <v>113</v>
      </c>
      <c r="E510" s="108">
        <v>98.7</v>
      </c>
      <c r="F510" s="87"/>
      <c r="G510" s="62"/>
      <c r="H510" s="64"/>
      <c r="I510" s="87"/>
      <c r="J510" s="87"/>
      <c r="K510" s="65">
        <f>STDEV(E510:E512)/AVERAGE(E510:E512)</f>
        <v>7.4056746106817986E-3</v>
      </c>
      <c r="L510" s="77">
        <f>AVERAGE(E510:E512)</f>
        <v>99.533333333333346</v>
      </c>
      <c r="M510" s="87">
        <f>_xlfn.STDEV.S(E510:E512)</f>
        <v>0.73711147958319512</v>
      </c>
      <c r="N510" s="62" t="s">
        <v>114</v>
      </c>
    </row>
    <row r="511" spans="1:14" x14ac:dyDescent="0.35">
      <c r="A511" s="59"/>
      <c r="B511" s="8"/>
      <c r="C511" s="79">
        <v>42772</v>
      </c>
      <c r="D511" s="59"/>
      <c r="E511" s="109">
        <v>100.1</v>
      </c>
      <c r="F511" s="89"/>
      <c r="G511" s="59"/>
      <c r="H511" s="60"/>
      <c r="I511" s="89"/>
      <c r="J511" s="89"/>
      <c r="K511" s="61"/>
      <c r="L511" s="88"/>
      <c r="M511" s="89"/>
      <c r="N511" s="59"/>
    </row>
    <row r="512" spans="1:14" x14ac:dyDescent="0.35">
      <c r="A512" s="70"/>
      <c r="B512" s="11"/>
      <c r="C512" s="79">
        <v>42773</v>
      </c>
      <c r="D512" s="70"/>
      <c r="E512" s="112">
        <v>99.8</v>
      </c>
      <c r="F512" s="94"/>
      <c r="G512" s="70"/>
      <c r="H512" s="71"/>
      <c r="I512" s="94"/>
      <c r="J512" s="94"/>
      <c r="K512" s="72"/>
      <c r="L512" s="91"/>
      <c r="M512" s="94"/>
      <c r="N512" s="70"/>
    </row>
    <row r="513" spans="1:14" ht="16" thickBot="1" x14ac:dyDescent="0.4">
      <c r="A513" s="62" t="s">
        <v>76</v>
      </c>
      <c r="B513" s="7">
        <v>43875</v>
      </c>
      <c r="C513" s="79">
        <v>42774</v>
      </c>
      <c r="D513" s="62" t="s">
        <v>115</v>
      </c>
      <c r="E513" s="108">
        <v>100.6</v>
      </c>
      <c r="F513" s="87"/>
      <c r="G513" s="62"/>
      <c r="H513" s="64"/>
      <c r="I513" s="87"/>
      <c r="J513" s="87"/>
      <c r="K513" s="65">
        <f>STDEV(E513:E515)/AVERAGE(E513:E515)</f>
        <v>2.3321278146653829E-2</v>
      </c>
      <c r="L513" s="77">
        <f>AVERAGE(E513:E515)</f>
        <v>100.13333333333333</v>
      </c>
      <c r="M513" s="87">
        <f>_xlfn.STDEV.S(E513:E515)</f>
        <v>2.3352373184182698</v>
      </c>
      <c r="N513" s="62" t="s">
        <v>116</v>
      </c>
    </row>
    <row r="514" spans="1:14" x14ac:dyDescent="0.35">
      <c r="A514" s="59"/>
      <c r="B514" s="8"/>
      <c r="C514" s="79">
        <v>42775</v>
      </c>
      <c r="D514" s="59"/>
      <c r="E514" s="109">
        <v>102.2</v>
      </c>
      <c r="F514" s="89"/>
      <c r="G514" s="59"/>
      <c r="H514" s="60"/>
      <c r="I514" s="89"/>
      <c r="J514" s="89"/>
      <c r="K514" s="61"/>
      <c r="L514" s="88"/>
      <c r="M514" s="89"/>
      <c r="N514" s="59"/>
    </row>
    <row r="515" spans="1:14" x14ac:dyDescent="0.35">
      <c r="B515" s="9"/>
      <c r="C515" s="79">
        <v>42776</v>
      </c>
      <c r="E515" s="97">
        <v>97.6</v>
      </c>
      <c r="K515" s="21"/>
      <c r="L515" s="83"/>
    </row>
    <row r="516" spans="1:14" ht="16" thickBot="1" x14ac:dyDescent="0.4">
      <c r="A516" s="62" t="s">
        <v>11</v>
      </c>
      <c r="B516" s="7">
        <v>43903</v>
      </c>
      <c r="C516" s="79">
        <v>42777</v>
      </c>
      <c r="D516" s="62" t="s">
        <v>117</v>
      </c>
      <c r="E516" s="108">
        <v>98.4</v>
      </c>
      <c r="F516" s="87"/>
      <c r="G516" s="62"/>
      <c r="H516" s="64"/>
      <c r="I516" s="87"/>
      <c r="J516" s="87"/>
      <c r="K516" s="65">
        <f>STDEV(E516:E518)/AVERAGE(E516:E518)</f>
        <v>8.4391864843221167E-3</v>
      </c>
      <c r="L516" s="77">
        <f>AVERAGE(E516:E518)</f>
        <v>98.666666666666671</v>
      </c>
      <c r="M516" s="87">
        <f>_xlfn.STDEV.S(E516:E518)</f>
        <v>0.83266639978644896</v>
      </c>
      <c r="N516" s="62" t="s">
        <v>118</v>
      </c>
    </row>
    <row r="517" spans="1:14" x14ac:dyDescent="0.35">
      <c r="A517" s="59"/>
      <c r="B517" s="8"/>
      <c r="C517" s="79">
        <v>42778</v>
      </c>
      <c r="D517" s="59"/>
      <c r="E517" s="109">
        <v>99.6</v>
      </c>
      <c r="F517" s="89"/>
      <c r="G517" s="59"/>
      <c r="H517" s="60"/>
      <c r="I517" s="89"/>
      <c r="J517" s="89"/>
      <c r="K517" s="61"/>
      <c r="L517" s="88"/>
      <c r="M517" s="89"/>
      <c r="N517" s="59"/>
    </row>
    <row r="518" spans="1:14" x14ac:dyDescent="0.35">
      <c r="B518" s="9"/>
      <c r="C518" s="79">
        <v>42779</v>
      </c>
      <c r="E518" s="104">
        <v>98</v>
      </c>
      <c r="K518" s="21"/>
      <c r="L518" s="83"/>
    </row>
    <row r="519" spans="1:14" ht="16" thickBot="1" x14ac:dyDescent="0.4">
      <c r="A519" s="62" t="s">
        <v>76</v>
      </c>
      <c r="B519" s="7">
        <v>43917</v>
      </c>
      <c r="C519" s="79">
        <v>42780</v>
      </c>
      <c r="D519" s="62" t="s">
        <v>111</v>
      </c>
      <c r="E519" s="108">
        <v>95.6</v>
      </c>
      <c r="F519" s="87"/>
      <c r="G519" s="62"/>
      <c r="H519" s="64"/>
      <c r="I519" s="87"/>
      <c r="J519" s="87"/>
      <c r="K519" s="65">
        <f>STDEV(E519:E521)/AVERAGE(E519:E521)</f>
        <v>4.1702075270462817E-2</v>
      </c>
      <c r="L519" s="77">
        <f>AVERAGE(E519:E521)</f>
        <v>99.633333333333326</v>
      </c>
      <c r="M519" s="87">
        <f>_xlfn.STDEV.S(E519:E521)</f>
        <v>4.1549167661137787</v>
      </c>
      <c r="N519" s="62" t="s">
        <v>112</v>
      </c>
    </row>
    <row r="520" spans="1:14" x14ac:dyDescent="0.35">
      <c r="A520" s="59"/>
      <c r="B520" s="8"/>
      <c r="C520" s="79">
        <v>42781</v>
      </c>
      <c r="D520" s="59"/>
      <c r="E520" s="109">
        <v>99.4</v>
      </c>
      <c r="F520" s="89"/>
      <c r="G520" s="59"/>
      <c r="H520" s="60"/>
      <c r="I520" s="89"/>
      <c r="J520" s="89"/>
      <c r="K520" s="61"/>
      <c r="L520" s="88"/>
      <c r="M520" s="89"/>
      <c r="N520" s="59"/>
    </row>
    <row r="521" spans="1:14" x14ac:dyDescent="0.35">
      <c r="B521" s="9"/>
      <c r="C521" s="79">
        <v>42782</v>
      </c>
      <c r="E521" s="97">
        <v>103.9</v>
      </c>
      <c r="K521" s="21"/>
      <c r="L521" s="83"/>
    </row>
    <row r="522" spans="1:14" ht="16" thickBot="1" x14ac:dyDescent="0.4">
      <c r="A522" s="62" t="s">
        <v>11</v>
      </c>
      <c r="B522" s="7">
        <v>43935</v>
      </c>
      <c r="C522" s="79">
        <v>42783</v>
      </c>
      <c r="D522" s="62" t="s">
        <v>119</v>
      </c>
      <c r="E522" s="108">
        <v>99.2</v>
      </c>
      <c r="F522" s="87"/>
      <c r="G522" s="62"/>
      <c r="H522" s="64"/>
      <c r="I522" s="87"/>
      <c r="J522" s="87"/>
      <c r="K522" s="65">
        <f>STDEV(E522:E524)/AVERAGE(E522:E524)</f>
        <v>1.6608706373948123E-2</v>
      </c>
      <c r="L522" s="77">
        <f>AVERAGE(E522:E524)</f>
        <v>97.333333333333329</v>
      </c>
      <c r="M522" s="87">
        <f>_xlfn.STDEV.S(E522:E524)</f>
        <v>1.6165807537309504</v>
      </c>
      <c r="N522" s="62" t="s">
        <v>120</v>
      </c>
    </row>
    <row r="523" spans="1:14" x14ac:dyDescent="0.35">
      <c r="A523" s="59"/>
      <c r="B523" s="8"/>
      <c r="C523" s="79">
        <v>42784</v>
      </c>
      <c r="D523" s="59"/>
      <c r="E523" s="109">
        <v>96.4</v>
      </c>
      <c r="F523" s="89"/>
      <c r="G523" s="59"/>
      <c r="H523" s="60"/>
      <c r="I523" s="89"/>
      <c r="J523" s="89"/>
      <c r="K523" s="61"/>
      <c r="L523" s="88"/>
      <c r="M523" s="89"/>
      <c r="N523" s="59"/>
    </row>
    <row r="524" spans="1:14" x14ac:dyDescent="0.35">
      <c r="B524" s="9"/>
      <c r="C524" s="79">
        <v>42785</v>
      </c>
      <c r="E524" s="97">
        <v>96.4</v>
      </c>
      <c r="K524" s="21"/>
      <c r="L524" s="83"/>
    </row>
    <row r="525" spans="1:14" ht="16" thickBot="1" x14ac:dyDescent="0.4">
      <c r="B525" s="9"/>
      <c r="C525" s="79">
        <v>42786</v>
      </c>
      <c r="E525" s="97">
        <v>98.7</v>
      </c>
      <c r="K525" s="65">
        <f>STDEV(E525:E527)/AVERAGE(E525:E527)</f>
        <v>4.5486715731232552E-3</v>
      </c>
      <c r="L525" s="77">
        <f>AVERAGE(E525:E527)</f>
        <v>99.133333333333326</v>
      </c>
      <c r="M525" s="87">
        <f>_xlfn.STDEV.S(E525:E527)</f>
        <v>0.45092497528228537</v>
      </c>
    </row>
    <row r="526" spans="1:14" x14ac:dyDescent="0.35">
      <c r="B526" s="9"/>
      <c r="C526" s="79">
        <v>42787</v>
      </c>
      <c r="E526" s="97">
        <v>99.1</v>
      </c>
      <c r="K526" s="21"/>
      <c r="L526" s="83"/>
    </row>
    <row r="527" spans="1:14" x14ac:dyDescent="0.35">
      <c r="B527" s="9"/>
      <c r="C527" s="79">
        <v>42788</v>
      </c>
      <c r="E527" s="97">
        <v>99.6</v>
      </c>
      <c r="K527" s="21"/>
      <c r="L527" s="83"/>
    </row>
    <row r="528" spans="1:14" ht="16" thickBot="1" x14ac:dyDescent="0.4">
      <c r="A528" s="62" t="s">
        <v>11</v>
      </c>
      <c r="B528" s="7">
        <v>43944</v>
      </c>
      <c r="C528" s="79">
        <v>42789</v>
      </c>
      <c r="D528" s="62" t="s">
        <v>121</v>
      </c>
      <c r="E528" s="108">
        <v>95.7</v>
      </c>
      <c r="F528" s="87"/>
      <c r="G528" s="62"/>
      <c r="H528" s="64"/>
      <c r="I528" s="87"/>
      <c r="J528" s="87"/>
      <c r="K528" s="65">
        <f>STDEV(E528:E530)/AVERAGE(E528:E530)</f>
        <v>2.0612641368551753E-2</v>
      </c>
      <c r="L528" s="77">
        <f>AVERAGE(E528:E530)</f>
        <v>98.033333333333346</v>
      </c>
      <c r="M528" s="87">
        <f>_xlfn.STDEV.S(E528:E530)</f>
        <v>2.0207259421636903</v>
      </c>
      <c r="N528" s="62" t="s">
        <v>122</v>
      </c>
    </row>
    <row r="529" spans="1:14" x14ac:dyDescent="0.35">
      <c r="A529" s="59"/>
      <c r="B529" s="8"/>
      <c r="C529" s="79">
        <v>42790</v>
      </c>
      <c r="D529" s="59"/>
      <c r="E529" s="109">
        <v>99.2</v>
      </c>
      <c r="F529" s="89"/>
      <c r="G529" s="59"/>
      <c r="H529" s="60"/>
      <c r="I529" s="89"/>
      <c r="J529" s="89"/>
      <c r="K529" s="61"/>
      <c r="L529" s="88"/>
      <c r="M529" s="89"/>
      <c r="N529" s="59"/>
    </row>
    <row r="530" spans="1:14" x14ac:dyDescent="0.35">
      <c r="B530" s="9"/>
      <c r="C530" s="79">
        <v>42791</v>
      </c>
      <c r="E530" s="97">
        <v>99.2</v>
      </c>
      <c r="K530" s="21"/>
      <c r="L530" s="83"/>
    </row>
    <row r="531" spans="1:14" ht="16" thickBot="1" x14ac:dyDescent="0.4">
      <c r="A531" s="62" t="s">
        <v>11</v>
      </c>
      <c r="B531" s="7">
        <v>43956</v>
      </c>
      <c r="C531" s="79">
        <v>42792</v>
      </c>
      <c r="D531" s="62" t="s">
        <v>123</v>
      </c>
      <c r="E531" s="108">
        <v>97.8</v>
      </c>
      <c r="F531" s="87"/>
      <c r="G531" s="62"/>
      <c r="H531" s="64"/>
      <c r="I531" s="87"/>
      <c r="J531" s="87"/>
      <c r="K531" s="65">
        <f>STDEV(E531:E533)/AVERAGE(E531:E533)</f>
        <v>4.805914196189121E-3</v>
      </c>
      <c r="L531" s="77">
        <f>AVERAGE(E531:E533)</f>
        <v>98.333333333333329</v>
      </c>
      <c r="M531" s="87">
        <f>_xlfn.STDEV.S(E531:E533)</f>
        <v>0.47258156262526352</v>
      </c>
      <c r="N531" s="62" t="s">
        <v>124</v>
      </c>
    </row>
    <row r="532" spans="1:14" x14ac:dyDescent="0.35">
      <c r="A532" s="59"/>
      <c r="B532" s="8"/>
      <c r="C532" s="79">
        <v>42793</v>
      </c>
      <c r="D532" s="59"/>
      <c r="E532" s="109">
        <v>98.7</v>
      </c>
      <c r="F532" s="89"/>
      <c r="G532" s="59"/>
      <c r="H532" s="60"/>
      <c r="I532" s="89"/>
      <c r="J532" s="89"/>
      <c r="K532" s="61"/>
      <c r="L532" s="88"/>
      <c r="M532" s="89"/>
      <c r="N532" s="59"/>
    </row>
    <row r="533" spans="1:14" x14ac:dyDescent="0.35">
      <c r="B533" s="9"/>
      <c r="C533" s="79">
        <v>42794</v>
      </c>
      <c r="E533" s="97">
        <v>98.5</v>
      </c>
      <c r="K533" s="21"/>
      <c r="L533" s="83"/>
    </row>
    <row r="534" spans="1:14" ht="16" thickBot="1" x14ac:dyDescent="0.4">
      <c r="A534" s="62" t="s">
        <v>11</v>
      </c>
      <c r="B534" s="7">
        <v>43973</v>
      </c>
      <c r="C534" s="79">
        <v>42795</v>
      </c>
      <c r="D534" s="62" t="s">
        <v>125</v>
      </c>
      <c r="E534" s="108">
        <v>92.6</v>
      </c>
      <c r="F534" s="87"/>
      <c r="G534" s="62"/>
      <c r="H534" s="64"/>
      <c r="I534" s="87"/>
      <c r="J534" s="87"/>
      <c r="K534" s="73">
        <f>STDEV(E534:E536)/AVERAGE(E534:E536)</f>
        <v>3.345837201544926E-2</v>
      </c>
      <c r="L534" s="77">
        <f>AVERAGE(E534:E536)</f>
        <v>96.199999999999989</v>
      </c>
      <c r="M534" s="87">
        <f>_xlfn.STDEV.S(E534:E536)</f>
        <v>3.2186953878862186</v>
      </c>
      <c r="N534" s="62" t="s">
        <v>126</v>
      </c>
    </row>
    <row r="535" spans="1:14" x14ac:dyDescent="0.35">
      <c r="A535" s="59"/>
      <c r="B535" s="8"/>
      <c r="C535" s="79">
        <v>42796</v>
      </c>
      <c r="D535" s="59"/>
      <c r="E535" s="109">
        <v>98.8</v>
      </c>
      <c r="F535" s="89"/>
      <c r="G535" s="59"/>
      <c r="H535" s="60"/>
      <c r="I535" s="89"/>
      <c r="J535" s="89"/>
      <c r="K535" s="61"/>
      <c r="L535" s="88"/>
      <c r="M535" s="89"/>
      <c r="N535" s="59"/>
    </row>
    <row r="536" spans="1:14" x14ac:dyDescent="0.35">
      <c r="B536" s="9"/>
      <c r="C536" s="79">
        <v>42797</v>
      </c>
      <c r="E536" s="97">
        <v>97.2</v>
      </c>
      <c r="K536" s="21"/>
      <c r="L536" s="83"/>
    </row>
    <row r="537" spans="1:14" ht="16" thickBot="1" x14ac:dyDescent="0.4">
      <c r="B537" s="9"/>
      <c r="C537" s="79">
        <v>42798</v>
      </c>
      <c r="E537" s="97">
        <v>96.7</v>
      </c>
      <c r="K537" s="65">
        <f>STDEV(E537:E539)/AVERAGE(E537:E539)</f>
        <v>2.0463669622716354E-2</v>
      </c>
      <c r="L537" s="77">
        <f>AVERAGE(E537:E539)</f>
        <v>98.100000000000009</v>
      </c>
      <c r="M537" s="87">
        <f>_xlfn.STDEV.S(E537:E539)</f>
        <v>2.0074859899884747</v>
      </c>
    </row>
    <row r="538" spans="1:14" x14ac:dyDescent="0.35">
      <c r="B538" s="9"/>
      <c r="C538" s="79">
        <v>42799</v>
      </c>
      <c r="E538" s="97">
        <v>100.4</v>
      </c>
      <c r="K538" s="21"/>
      <c r="L538" s="83"/>
    </row>
    <row r="539" spans="1:14" x14ac:dyDescent="0.35">
      <c r="B539" s="9"/>
      <c r="C539" s="79">
        <v>42800</v>
      </c>
      <c r="E539" s="97">
        <v>97.2</v>
      </c>
      <c r="K539" s="21"/>
      <c r="L539" s="83"/>
    </row>
    <row r="540" spans="1:14" ht="16" thickBot="1" x14ac:dyDescent="0.4">
      <c r="A540" s="62" t="s">
        <v>76</v>
      </c>
      <c r="B540" s="7">
        <v>43973</v>
      </c>
      <c r="C540" s="79">
        <v>42801</v>
      </c>
      <c r="D540" s="62" t="s">
        <v>127</v>
      </c>
      <c r="E540" s="108">
        <v>93.1</v>
      </c>
      <c r="F540" s="87"/>
      <c r="G540" s="62"/>
      <c r="H540" s="64"/>
      <c r="I540" s="87"/>
      <c r="J540" s="87"/>
      <c r="K540" s="65">
        <f>STDEV(E540:E542)/AVERAGE(E540:E542)</f>
        <v>2.313295294624897E-2</v>
      </c>
      <c r="L540" s="77">
        <f>AVERAGE(E540:E542)</f>
        <v>95.233333333333334</v>
      </c>
      <c r="M540" s="87">
        <f>_xlfn.STDEV.S(E540:E542)</f>
        <v>2.2030282189144437</v>
      </c>
      <c r="N540" s="62" t="s">
        <v>128</v>
      </c>
    </row>
    <row r="541" spans="1:14" x14ac:dyDescent="0.35">
      <c r="A541" s="59"/>
      <c r="B541" s="8"/>
      <c r="C541" s="79">
        <v>42802</v>
      </c>
      <c r="D541" s="59"/>
      <c r="E541" s="109">
        <v>97.5</v>
      </c>
      <c r="F541" s="89"/>
      <c r="G541" s="59"/>
      <c r="H541" s="60"/>
      <c r="I541" s="89"/>
      <c r="J541" s="89"/>
      <c r="K541" s="61"/>
      <c r="L541" s="88"/>
      <c r="M541" s="89"/>
      <c r="N541" s="59"/>
    </row>
    <row r="542" spans="1:14" x14ac:dyDescent="0.35">
      <c r="B542" s="9"/>
      <c r="C542" s="79">
        <v>42803</v>
      </c>
      <c r="E542" s="97">
        <v>95.1</v>
      </c>
      <c r="K542" s="21"/>
      <c r="L542" s="83"/>
    </row>
    <row r="543" spans="1:14" ht="16" thickBot="1" x14ac:dyDescent="0.4">
      <c r="B543" s="9"/>
      <c r="C543" s="79">
        <v>42804</v>
      </c>
      <c r="E543" s="97" t="s">
        <v>197</v>
      </c>
      <c r="K543" s="65">
        <f>STDEV(E543:E545)/AVERAGE(E543:E545)</f>
        <v>1.1946893874323886E-2</v>
      </c>
      <c r="L543" s="77">
        <f>AVERAGE(E543:E545)</f>
        <v>94.7</v>
      </c>
      <c r="M543" s="87">
        <f>_xlfn.STDEV.S(E543:E545)</f>
        <v>1.131370849898472</v>
      </c>
    </row>
    <row r="544" spans="1:14" x14ac:dyDescent="0.35">
      <c r="B544" s="9"/>
      <c r="C544" s="79">
        <v>42805</v>
      </c>
      <c r="E544" s="97">
        <v>95.5</v>
      </c>
      <c r="K544" s="21"/>
      <c r="L544" s="83"/>
    </row>
    <row r="545" spans="1:14" x14ac:dyDescent="0.35">
      <c r="B545" s="9"/>
      <c r="C545" s="79">
        <v>42806</v>
      </c>
      <c r="E545" s="97">
        <v>93.9</v>
      </c>
      <c r="K545" s="21"/>
      <c r="L545" s="83"/>
    </row>
    <row r="546" spans="1:14" ht="16" thickBot="1" x14ac:dyDescent="0.4">
      <c r="B546" s="9"/>
      <c r="C546" s="79">
        <v>42807</v>
      </c>
      <c r="E546" s="97">
        <v>93.6</v>
      </c>
      <c r="K546" s="65">
        <f>STDEV(E546:E548)/AVERAGE(E546:E548)</f>
        <v>9.818499376376506E-3</v>
      </c>
      <c r="L546" s="77">
        <f>AVERAGE(E546:E548)</f>
        <v>94.633333333333326</v>
      </c>
      <c r="M546" s="87">
        <f>_xlfn.STDEV.S(E546:E548)</f>
        <v>0.92915732431776332</v>
      </c>
    </row>
    <row r="547" spans="1:14" x14ac:dyDescent="0.35">
      <c r="B547" s="9"/>
      <c r="C547" s="79">
        <v>42808</v>
      </c>
      <c r="E547" s="97">
        <v>94.9</v>
      </c>
      <c r="K547" s="21"/>
      <c r="L547" s="83"/>
    </row>
    <row r="548" spans="1:14" x14ac:dyDescent="0.35">
      <c r="B548" s="9"/>
      <c r="C548" s="79">
        <v>42809</v>
      </c>
      <c r="E548" s="97">
        <v>95.4</v>
      </c>
      <c r="K548" s="21"/>
      <c r="L548" s="83"/>
    </row>
    <row r="549" spans="1:14" ht="16" thickBot="1" x14ac:dyDescent="0.4">
      <c r="A549" s="62" t="s">
        <v>11</v>
      </c>
      <c r="B549" s="7">
        <v>43984</v>
      </c>
      <c r="C549" s="79">
        <v>42810</v>
      </c>
      <c r="D549" s="62" t="s">
        <v>129</v>
      </c>
      <c r="E549" s="108">
        <v>99.6</v>
      </c>
      <c r="F549" s="87"/>
      <c r="G549" s="62"/>
      <c r="H549" s="64"/>
      <c r="I549" s="87"/>
      <c r="J549" s="87"/>
      <c r="K549" s="65">
        <f>STDEV(E549:E551)/AVERAGE(E549:E551)</f>
        <v>1.5307043166822163E-2</v>
      </c>
      <c r="L549" s="77">
        <f>AVERAGE(E549:E551)</f>
        <v>98.066666666666663</v>
      </c>
      <c r="M549" s="87">
        <f>_xlfn.STDEV.S(E549:E551)</f>
        <v>1.5011106998930268</v>
      </c>
      <c r="N549" s="62" t="s">
        <v>130</v>
      </c>
    </row>
    <row r="550" spans="1:14" x14ac:dyDescent="0.35">
      <c r="A550" s="59"/>
      <c r="B550" s="8"/>
      <c r="C550" s="79">
        <v>42811</v>
      </c>
      <c r="D550" s="59"/>
      <c r="E550" s="109">
        <v>96.6</v>
      </c>
      <c r="F550" s="89"/>
      <c r="G550" s="59"/>
      <c r="H550" s="60"/>
      <c r="I550" s="89"/>
      <c r="J550" s="89"/>
      <c r="K550" s="61"/>
      <c r="L550" s="88"/>
      <c r="M550" s="89"/>
      <c r="N550" s="59"/>
    </row>
    <row r="551" spans="1:14" x14ac:dyDescent="0.35">
      <c r="B551" s="9"/>
      <c r="C551" s="79">
        <v>42812</v>
      </c>
      <c r="E551" s="116">
        <v>98</v>
      </c>
      <c r="K551" s="21"/>
      <c r="L551" s="83"/>
    </row>
    <row r="552" spans="1:14" ht="16" thickBot="1" x14ac:dyDescent="0.4">
      <c r="A552" s="62" t="s">
        <v>11</v>
      </c>
      <c r="B552" s="7">
        <v>43993</v>
      </c>
      <c r="C552" s="79">
        <v>42813</v>
      </c>
      <c r="D552" s="62" t="s">
        <v>131</v>
      </c>
      <c r="E552" s="108">
        <v>100.6</v>
      </c>
      <c r="F552" s="87"/>
      <c r="G552" s="62"/>
      <c r="H552" s="64"/>
      <c r="I552" s="87"/>
      <c r="J552" s="87"/>
      <c r="K552" s="65">
        <f>STDEV(E552:E554)/AVERAGE(E552:E554)</f>
        <v>1.156918131192583E-2</v>
      </c>
      <c r="L552" s="77">
        <f>AVERAGE(E552:E554)</f>
        <v>99.433333333333323</v>
      </c>
      <c r="M552" s="87">
        <f>_xlfn.STDEV.S(E552:E554)</f>
        <v>1.1503622617824916</v>
      </c>
      <c r="N552" s="62" t="s">
        <v>132</v>
      </c>
    </row>
    <row r="553" spans="1:14" x14ac:dyDescent="0.35">
      <c r="A553" s="59"/>
      <c r="B553" s="8"/>
      <c r="C553" s="79">
        <v>42814</v>
      </c>
      <c r="D553" s="59"/>
      <c r="E553" s="109">
        <v>98.3</v>
      </c>
      <c r="F553" s="89"/>
      <c r="G553" s="59"/>
      <c r="H553" s="60"/>
      <c r="I553" s="89"/>
      <c r="J553" s="89"/>
      <c r="K553" s="61"/>
      <c r="L553" s="88"/>
      <c r="M553" s="89"/>
      <c r="N553" s="59"/>
    </row>
    <row r="554" spans="1:14" x14ac:dyDescent="0.35">
      <c r="B554" s="9"/>
      <c r="C554" s="79">
        <v>42815</v>
      </c>
      <c r="E554" s="97">
        <v>99.4</v>
      </c>
      <c r="K554" s="21"/>
      <c r="L554" s="83"/>
    </row>
    <row r="555" spans="1:14" ht="16" thickBot="1" x14ac:dyDescent="0.4">
      <c r="B555" s="9"/>
      <c r="C555" s="79">
        <v>42816</v>
      </c>
      <c r="E555" s="97">
        <v>101.5</v>
      </c>
      <c r="K555" s="65">
        <f>STDEV(E555:E557)/AVERAGE(E555:E557)</f>
        <v>4.6805701151396203E-3</v>
      </c>
      <c r="L555" s="77">
        <f>AVERAGE(E555:E557)</f>
        <v>100.96666666666665</v>
      </c>
      <c r="M555" s="87">
        <f>_xlfn.STDEV.S(E555:E557)</f>
        <v>0.47258156262526357</v>
      </c>
    </row>
    <row r="556" spans="1:14" x14ac:dyDescent="0.35">
      <c r="B556" s="9"/>
      <c r="C556" s="79">
        <v>42817</v>
      </c>
      <c r="E556" s="97">
        <v>100.8</v>
      </c>
      <c r="K556" s="21"/>
      <c r="L556" s="83"/>
    </row>
    <row r="557" spans="1:14" x14ac:dyDescent="0.35">
      <c r="B557" s="9"/>
      <c r="C557" s="79">
        <v>42818</v>
      </c>
      <c r="E557" s="97">
        <v>100.6</v>
      </c>
      <c r="K557" s="21"/>
      <c r="L557" s="83"/>
    </row>
    <row r="558" spans="1:14" ht="16" thickBot="1" x14ac:dyDescent="0.4">
      <c r="A558" s="62" t="s">
        <v>11</v>
      </c>
      <c r="B558" s="7">
        <v>43998</v>
      </c>
      <c r="C558" s="79">
        <v>42819</v>
      </c>
      <c r="D558" s="62" t="s">
        <v>133</v>
      </c>
      <c r="E558" s="108">
        <v>99.1</v>
      </c>
      <c r="F558" s="87"/>
      <c r="G558" s="62"/>
      <c r="H558" s="64"/>
      <c r="I558" s="87"/>
      <c r="J558" s="87"/>
      <c r="K558" s="65">
        <f>STDEV(E558:E560)/AVERAGE(E558:E560)</f>
        <v>2.3388517298598022E-2</v>
      </c>
      <c r="L558" s="77">
        <f>AVERAGE(E558:E560)</f>
        <v>98.833333333333329</v>
      </c>
      <c r="M558" s="87">
        <f>_xlfn.STDEV.S(E558:E560)</f>
        <v>2.311565126344771</v>
      </c>
      <c r="N558" s="62" t="s">
        <v>134</v>
      </c>
    </row>
    <row r="559" spans="1:14" x14ac:dyDescent="0.35">
      <c r="A559" s="59"/>
      <c r="B559" s="8"/>
      <c r="C559" s="79">
        <v>42820</v>
      </c>
      <c r="D559" s="59"/>
      <c r="E559" s="109">
        <v>96.4</v>
      </c>
      <c r="F559" s="89"/>
      <c r="G559" s="59"/>
      <c r="H559" s="60"/>
      <c r="I559" s="89"/>
      <c r="J559" s="89"/>
      <c r="K559" s="61"/>
      <c r="L559" s="88"/>
      <c r="M559" s="89"/>
      <c r="N559" s="59"/>
    </row>
    <row r="560" spans="1:14" x14ac:dyDescent="0.35">
      <c r="B560" s="9"/>
      <c r="C560" s="79">
        <v>42821</v>
      </c>
      <c r="E560" s="104">
        <v>101</v>
      </c>
      <c r="K560" s="21"/>
      <c r="L560" s="83"/>
    </row>
    <row r="561" spans="1:14" ht="16" thickBot="1" x14ac:dyDescent="0.4">
      <c r="A561" s="62" t="s">
        <v>11</v>
      </c>
      <c r="B561" s="7">
        <v>44005</v>
      </c>
      <c r="C561" s="79">
        <v>42822</v>
      </c>
      <c r="D561" s="62" t="s">
        <v>135</v>
      </c>
      <c r="E561" s="108">
        <v>98.3</v>
      </c>
      <c r="F561" s="87"/>
      <c r="G561" s="62"/>
      <c r="H561" s="64"/>
      <c r="I561" s="87"/>
      <c r="J561" s="87"/>
      <c r="K561" s="65">
        <f>STDEV(E561:E563)/AVERAGE(E561:E563)</f>
        <v>5.5876603455726577E-3</v>
      </c>
      <c r="L561" s="77">
        <f>AVERAGE(E561:E563)</f>
        <v>98.566666666666663</v>
      </c>
      <c r="M561" s="87">
        <f>_xlfn.STDEV.S(E561:E563)</f>
        <v>0.55075705472861158</v>
      </c>
      <c r="N561" s="62" t="s">
        <v>136</v>
      </c>
    </row>
    <row r="562" spans="1:14" x14ac:dyDescent="0.35">
      <c r="A562" s="59"/>
      <c r="B562" s="8"/>
      <c r="C562" s="79">
        <v>42823</v>
      </c>
      <c r="D562" s="59"/>
      <c r="E562" s="109">
        <v>98.2</v>
      </c>
      <c r="F562" s="89"/>
      <c r="G562" s="59"/>
      <c r="H562" s="60"/>
      <c r="I562" s="89"/>
      <c r="J562" s="89"/>
      <c r="K562" s="61"/>
      <c r="L562" s="88"/>
      <c r="M562" s="89"/>
      <c r="N562" s="59"/>
    </row>
    <row r="563" spans="1:14" x14ac:dyDescent="0.35">
      <c r="B563" s="9"/>
      <c r="C563" s="79">
        <v>42824</v>
      </c>
      <c r="E563" s="97">
        <v>99.2</v>
      </c>
      <c r="K563" s="21"/>
      <c r="L563" s="83"/>
    </row>
    <row r="564" spans="1:14" ht="16" thickBot="1" x14ac:dyDescent="0.4">
      <c r="B564" s="9"/>
      <c r="C564" s="79">
        <v>42825</v>
      </c>
      <c r="E564" s="97">
        <v>99.7</v>
      </c>
      <c r="K564" s="65">
        <f>STDEV(E564:E566)/AVERAGE(E564:E566)</f>
        <v>5.8103012665846263E-3</v>
      </c>
      <c r="L564" s="77">
        <f>AVERAGE(E564:E566)</f>
        <v>99.366666666666674</v>
      </c>
      <c r="M564" s="87">
        <f>_xlfn.STDEV.S(E564:E566)</f>
        <v>0.57735026918962573</v>
      </c>
    </row>
    <row r="565" spans="1:14" x14ac:dyDescent="0.35">
      <c r="B565" s="9"/>
      <c r="C565" s="79">
        <v>42826</v>
      </c>
      <c r="E565" s="97">
        <v>98.7</v>
      </c>
      <c r="K565" s="21"/>
      <c r="L565" s="83"/>
    </row>
    <row r="566" spans="1:14" x14ac:dyDescent="0.35">
      <c r="B566" s="9"/>
      <c r="C566" s="79">
        <v>42827</v>
      </c>
      <c r="E566" s="97">
        <v>99.7</v>
      </c>
      <c r="K566" s="21"/>
      <c r="L566" s="83"/>
    </row>
    <row r="567" spans="1:14" ht="16" thickBot="1" x14ac:dyDescent="0.4">
      <c r="A567" s="62" t="s">
        <v>11</v>
      </c>
      <c r="B567" s="7">
        <v>44011</v>
      </c>
      <c r="C567" s="79">
        <v>42828</v>
      </c>
      <c r="D567" s="62" t="s">
        <v>137</v>
      </c>
      <c r="E567" s="108">
        <v>99.6</v>
      </c>
      <c r="F567" s="87"/>
      <c r="G567" s="62"/>
      <c r="H567" s="64"/>
      <c r="I567" s="87"/>
      <c r="J567" s="87"/>
      <c r="K567" s="65">
        <f>STDEV(E567:E569)/AVERAGE(E567:E569)</f>
        <v>7.4430644185445472E-3</v>
      </c>
      <c r="L567" s="77">
        <f>AVERAGE(E567:E569)</f>
        <v>99.033333333333346</v>
      </c>
      <c r="M567" s="87">
        <f>_xlfn.STDEV.S(E567:E569)</f>
        <v>0.73711147958319512</v>
      </c>
      <c r="N567" s="62" t="s">
        <v>138</v>
      </c>
    </row>
    <row r="568" spans="1:14" x14ac:dyDescent="0.35">
      <c r="A568" s="59"/>
      <c r="B568" s="8"/>
      <c r="C568" s="79">
        <v>42829</v>
      </c>
      <c r="D568" s="59"/>
      <c r="E568" s="109">
        <v>98.2</v>
      </c>
      <c r="F568" s="89"/>
      <c r="G568" s="59"/>
      <c r="H568" s="60"/>
      <c r="I568" s="89"/>
      <c r="J568" s="89"/>
      <c r="K568" s="61"/>
      <c r="L568" s="88"/>
      <c r="M568" s="89"/>
      <c r="N568" s="59"/>
    </row>
    <row r="569" spans="1:14" x14ac:dyDescent="0.35">
      <c r="B569" s="9"/>
      <c r="C569" s="79">
        <v>42830</v>
      </c>
      <c r="E569" s="97">
        <v>99.3</v>
      </c>
      <c r="K569" s="21"/>
      <c r="L569" s="83"/>
    </row>
    <row r="570" spans="1:14" ht="16" thickBot="1" x14ac:dyDescent="0.4">
      <c r="A570" s="56" t="s">
        <v>76</v>
      </c>
      <c r="B570" s="12">
        <v>44012</v>
      </c>
      <c r="C570" s="79">
        <v>42831</v>
      </c>
      <c r="D570" s="56" t="s">
        <v>139</v>
      </c>
      <c r="E570" s="108">
        <v>95.1</v>
      </c>
      <c r="F570" s="87"/>
      <c r="G570" s="56"/>
      <c r="H570" s="58"/>
      <c r="I570" s="87"/>
      <c r="J570" s="87"/>
      <c r="K570" s="73">
        <f>STDEV(E570:E572)/AVERAGE(E570:E572)</f>
        <v>6.902566867686301E-3</v>
      </c>
      <c r="L570" s="77">
        <f>AVERAGE(E570:E572)</f>
        <v>95</v>
      </c>
      <c r="M570" s="87">
        <f>_xlfn.STDEV.S(E570:E572)</f>
        <v>0.65574385243019861</v>
      </c>
      <c r="N570" s="56" t="s">
        <v>140</v>
      </c>
    </row>
    <row r="571" spans="1:14" x14ac:dyDescent="0.35">
      <c r="A571" s="74"/>
      <c r="B571" s="13"/>
      <c r="C571" s="79">
        <v>42832</v>
      </c>
      <c r="D571" s="74"/>
      <c r="E571" s="109">
        <v>94.3</v>
      </c>
      <c r="F571" s="89"/>
      <c r="G571" s="74"/>
      <c r="H571" s="75"/>
      <c r="I571" s="89"/>
      <c r="J571" s="89"/>
      <c r="K571" s="76"/>
      <c r="L571" s="88"/>
      <c r="M571" s="89"/>
      <c r="N571" s="74"/>
    </row>
    <row r="572" spans="1:14" x14ac:dyDescent="0.35">
      <c r="A572" s="28"/>
      <c r="B572" s="14"/>
      <c r="C572" s="79">
        <v>42833</v>
      </c>
      <c r="D572" s="28"/>
      <c r="E572" s="97">
        <v>95.6</v>
      </c>
      <c r="G572" s="28"/>
      <c r="H572" s="37"/>
      <c r="K572" s="38"/>
      <c r="L572" s="83"/>
      <c r="N572" s="28"/>
    </row>
    <row r="573" spans="1:14" x14ac:dyDescent="0.35">
      <c r="A573" s="28" t="s">
        <v>76</v>
      </c>
      <c r="B573" s="14">
        <v>44012</v>
      </c>
      <c r="C573" s="79">
        <v>42834</v>
      </c>
      <c r="D573" s="28" t="s">
        <v>141</v>
      </c>
      <c r="E573" s="97">
        <v>95.1</v>
      </c>
      <c r="G573" s="28"/>
      <c r="H573" s="37"/>
      <c r="K573" s="118" t="s">
        <v>198</v>
      </c>
      <c r="L573" s="119"/>
      <c r="M573" s="120"/>
      <c r="N573" s="28" t="s">
        <v>142</v>
      </c>
    </row>
    <row r="574" spans="1:14" x14ac:dyDescent="0.35">
      <c r="A574" s="28"/>
      <c r="B574" s="14"/>
      <c r="C574" s="79">
        <v>42835</v>
      </c>
      <c r="D574" s="28"/>
      <c r="E574" s="97">
        <v>94.3</v>
      </c>
      <c r="G574" s="28"/>
      <c r="H574" s="37"/>
      <c r="K574" s="121"/>
      <c r="L574" s="122"/>
      <c r="M574" s="123"/>
      <c r="N574" s="28"/>
    </row>
    <row r="575" spans="1:14" x14ac:dyDescent="0.35">
      <c r="A575" s="28"/>
      <c r="B575" s="14"/>
      <c r="C575" s="79">
        <v>42836</v>
      </c>
      <c r="D575" s="28"/>
      <c r="E575" s="97">
        <v>95.6</v>
      </c>
      <c r="G575" s="28"/>
      <c r="H575" s="37"/>
      <c r="K575" s="124"/>
      <c r="L575" s="125"/>
      <c r="M575" s="126"/>
      <c r="N575" s="28"/>
    </row>
    <row r="576" spans="1:14" ht="16" thickBot="1" x14ac:dyDescent="0.4">
      <c r="A576" s="62" t="s">
        <v>11</v>
      </c>
      <c r="B576" s="7">
        <v>44013</v>
      </c>
      <c r="C576" s="79">
        <v>42837</v>
      </c>
      <c r="D576" s="62" t="s">
        <v>143</v>
      </c>
      <c r="E576" s="117">
        <v>99</v>
      </c>
      <c r="F576" s="87"/>
      <c r="G576" s="62"/>
      <c r="H576" s="64"/>
      <c r="I576" s="87"/>
      <c r="J576" s="87"/>
      <c r="K576" s="65">
        <f>STDEV(E576:E578)/AVERAGE(E576:E578)</f>
        <v>6.4628761476450318E-3</v>
      </c>
      <c r="L576" s="77">
        <f>AVERAGE(E576:E578)</f>
        <v>98.266666666666666</v>
      </c>
      <c r="M576" s="87">
        <f>_xlfn.STDEV.S(E576:E578)</f>
        <v>0.63508529610858511</v>
      </c>
      <c r="N576" s="62" t="s">
        <v>144</v>
      </c>
    </row>
    <row r="577" spans="1:14" x14ac:dyDescent="0.35">
      <c r="A577" s="59"/>
      <c r="B577" s="8"/>
      <c r="C577" s="79">
        <v>42838</v>
      </c>
      <c r="D577" s="59"/>
      <c r="E577" s="109">
        <v>97.9</v>
      </c>
      <c r="F577" s="89"/>
      <c r="G577" s="59"/>
      <c r="H577" s="60"/>
      <c r="I577" s="89"/>
      <c r="J577" s="89"/>
      <c r="K577" s="61"/>
      <c r="L577" s="88"/>
      <c r="M577" s="89"/>
      <c r="N577" s="59"/>
    </row>
    <row r="578" spans="1:14" x14ac:dyDescent="0.35">
      <c r="B578" s="9"/>
      <c r="C578" s="79">
        <v>42839</v>
      </c>
      <c r="E578" s="97">
        <v>97.9</v>
      </c>
      <c r="K578" s="21"/>
      <c r="L578" s="83"/>
    </row>
    <row r="579" spans="1:14" ht="16" thickBot="1" x14ac:dyDescent="0.4">
      <c r="A579" s="62" t="s">
        <v>11</v>
      </c>
      <c r="B579" s="7">
        <v>44022</v>
      </c>
      <c r="C579" s="79">
        <v>42840</v>
      </c>
      <c r="D579" s="62" t="s">
        <v>145</v>
      </c>
      <c r="E579" s="108">
        <v>98.2</v>
      </c>
      <c r="F579" s="87"/>
      <c r="G579" s="62"/>
      <c r="H579" s="64"/>
      <c r="I579" s="87"/>
      <c r="J579" s="87"/>
      <c r="K579" s="65">
        <f>STDEV(E579:E581)/AVERAGE(E579:E581)</f>
        <v>1.3520491802684583E-2</v>
      </c>
      <c r="L579" s="77">
        <f>AVERAGE(E579:E581)</f>
        <v>97</v>
      </c>
      <c r="M579" s="87">
        <f>_xlfn.STDEV.S(E579:E581)</f>
        <v>1.3114877048604046</v>
      </c>
      <c r="N579" s="62" t="s">
        <v>146</v>
      </c>
    </row>
    <row r="580" spans="1:14" x14ac:dyDescent="0.35">
      <c r="A580" s="59"/>
      <c r="B580" s="8"/>
      <c r="C580" s="79">
        <v>42841</v>
      </c>
      <c r="D580" s="59"/>
      <c r="E580" s="109">
        <v>95.6</v>
      </c>
      <c r="F580" s="89"/>
      <c r="G580" s="59"/>
      <c r="H580" s="60"/>
      <c r="I580" s="89"/>
      <c r="J580" s="89"/>
      <c r="K580" s="61"/>
      <c r="L580" s="88"/>
      <c r="M580" s="89"/>
      <c r="N580" s="59"/>
    </row>
    <row r="581" spans="1:14" x14ac:dyDescent="0.35">
      <c r="B581" s="9"/>
      <c r="C581" s="79">
        <v>42842</v>
      </c>
      <c r="E581" s="97">
        <v>97.2</v>
      </c>
      <c r="K581" s="21"/>
      <c r="L581" s="83"/>
    </row>
    <row r="582" spans="1:14" ht="16" thickBot="1" x14ac:dyDescent="0.4">
      <c r="A582" s="62" t="s">
        <v>76</v>
      </c>
      <c r="B582" s="7">
        <v>44041</v>
      </c>
      <c r="C582" s="79">
        <v>42843</v>
      </c>
      <c r="D582" s="62" t="s">
        <v>147</v>
      </c>
      <c r="E582" s="108">
        <v>100.3</v>
      </c>
      <c r="F582" s="87"/>
      <c r="G582" s="62"/>
      <c r="H582" s="64"/>
      <c r="I582" s="87"/>
      <c r="J582" s="87"/>
      <c r="K582" s="65">
        <f>STDEV(E582:E584)/AVERAGE(E582:E584)</f>
        <v>6.0596042247350037E-3</v>
      </c>
      <c r="L582" s="77">
        <f>AVERAGE(E582:E584)</f>
        <v>100.83333333333333</v>
      </c>
      <c r="M582" s="87">
        <f>_xlfn.STDEV.S(E582:E584)</f>
        <v>0.61101009266077955</v>
      </c>
      <c r="N582" s="62" t="s">
        <v>148</v>
      </c>
    </row>
    <row r="583" spans="1:14" x14ac:dyDescent="0.35">
      <c r="A583" s="59"/>
      <c r="B583" s="8"/>
      <c r="C583" s="79">
        <v>42844</v>
      </c>
      <c r="D583" s="59"/>
      <c r="E583" s="109">
        <v>101.5</v>
      </c>
      <c r="F583" s="89"/>
      <c r="G583" s="59"/>
      <c r="H583" s="60"/>
      <c r="I583" s="89"/>
      <c r="J583" s="89"/>
      <c r="K583" s="61"/>
      <c r="L583" s="88"/>
      <c r="M583" s="89"/>
      <c r="N583" s="59"/>
    </row>
    <row r="584" spans="1:14" x14ac:dyDescent="0.35">
      <c r="B584" s="9"/>
      <c r="C584" s="79">
        <v>42845</v>
      </c>
      <c r="E584" s="97">
        <v>100.7</v>
      </c>
      <c r="K584" s="21"/>
      <c r="L584" s="83"/>
    </row>
    <row r="585" spans="1:14" ht="16" thickBot="1" x14ac:dyDescent="0.4">
      <c r="A585" s="62" t="s">
        <v>11</v>
      </c>
      <c r="B585" s="7">
        <v>44041</v>
      </c>
      <c r="C585" s="79">
        <v>42846</v>
      </c>
      <c r="D585" s="62" t="s">
        <v>149</v>
      </c>
      <c r="E585" s="117">
        <v>98</v>
      </c>
      <c r="F585" s="87"/>
      <c r="G585" s="62"/>
      <c r="H585" s="64"/>
      <c r="I585" s="87"/>
      <c r="J585" s="87"/>
      <c r="K585" s="65">
        <f>STDEV(E585:E587)/AVERAGE(E585:E587)</f>
        <v>3.8740699536367509E-2</v>
      </c>
      <c r="L585" s="77">
        <f>AVERAGE(E585:E587)</f>
        <v>98.133333333333326</v>
      </c>
      <c r="M585" s="87">
        <f>_xlfn.STDEV.S(E585:E587)</f>
        <v>3.8017539811688645</v>
      </c>
      <c r="N585" s="62" t="s">
        <v>150</v>
      </c>
    </row>
    <row r="586" spans="1:14" x14ac:dyDescent="0.35">
      <c r="A586" s="59"/>
      <c r="B586" s="8"/>
      <c r="C586" s="79">
        <v>42847</v>
      </c>
      <c r="D586" s="59"/>
      <c r="E586" s="109">
        <v>94.4</v>
      </c>
      <c r="F586" s="89"/>
      <c r="G586" s="59"/>
      <c r="H586" s="60"/>
      <c r="I586" s="89"/>
      <c r="J586" s="89"/>
      <c r="K586" s="61"/>
      <c r="L586" s="88"/>
      <c r="M586" s="89"/>
      <c r="N586" s="59"/>
    </row>
    <row r="587" spans="1:14" x14ac:dyDescent="0.35">
      <c r="B587" s="9"/>
      <c r="C587" s="79">
        <v>42848</v>
      </c>
      <c r="E587" s="104">
        <v>102</v>
      </c>
      <c r="K587" s="21"/>
      <c r="L587" s="83"/>
    </row>
    <row r="588" spans="1:14" ht="16" thickBot="1" x14ac:dyDescent="0.4">
      <c r="A588" s="62" t="s">
        <v>11</v>
      </c>
      <c r="B588" s="7">
        <v>44050</v>
      </c>
      <c r="C588" s="79">
        <v>42849</v>
      </c>
      <c r="D588" s="62" t="s">
        <v>151</v>
      </c>
      <c r="E588" s="108">
        <v>100.2</v>
      </c>
      <c r="F588" s="87"/>
      <c r="G588" s="62"/>
      <c r="H588" s="64"/>
      <c r="I588" s="87"/>
      <c r="J588" s="87"/>
      <c r="K588" s="65">
        <f>STDEV(E588:E590)/AVERAGE(E588:E590)</f>
        <v>6.094952435168585E-3</v>
      </c>
      <c r="L588" s="77">
        <f>AVERAGE(E588:E590)</f>
        <v>99.8</v>
      </c>
      <c r="M588" s="87">
        <f>_xlfn.STDEV.S(E588:E590)</f>
        <v>0.6082762530298248</v>
      </c>
      <c r="N588" s="62" t="s">
        <v>152</v>
      </c>
    </row>
    <row r="589" spans="1:14" x14ac:dyDescent="0.35">
      <c r="A589" s="59"/>
      <c r="B589" s="8"/>
      <c r="C589" s="79">
        <v>42850</v>
      </c>
      <c r="D589" s="59"/>
      <c r="E589" s="109">
        <v>100.1</v>
      </c>
      <c r="F589" s="89"/>
      <c r="G589" s="59"/>
      <c r="H589" s="60"/>
      <c r="I589" s="89"/>
      <c r="J589" s="89"/>
      <c r="K589" s="61"/>
      <c r="L589" s="88"/>
      <c r="M589" s="89"/>
      <c r="N589" s="59"/>
    </row>
    <row r="590" spans="1:14" x14ac:dyDescent="0.35">
      <c r="B590" s="9"/>
      <c r="C590" s="79">
        <v>42851</v>
      </c>
      <c r="E590" s="97">
        <v>99.1</v>
      </c>
      <c r="K590" s="21"/>
      <c r="L590" s="83"/>
    </row>
    <row r="591" spans="1:14" ht="16" thickBot="1" x14ac:dyDescent="0.4">
      <c r="A591" s="62" t="s">
        <v>11</v>
      </c>
      <c r="B591" s="7">
        <v>44050</v>
      </c>
      <c r="C591" s="79">
        <v>42852</v>
      </c>
      <c r="D591" s="62" t="s">
        <v>153</v>
      </c>
      <c r="E591" s="108">
        <v>100.9</v>
      </c>
      <c r="F591" s="87"/>
      <c r="G591" s="62"/>
      <c r="H591" s="64"/>
      <c r="I591" s="87"/>
      <c r="J591" s="87"/>
      <c r="K591" s="65">
        <f>STDEV(E591:E593)/AVERAGE(E591:E593)</f>
        <v>1.1312566425897015E-2</v>
      </c>
      <c r="L591" s="77">
        <f>AVERAGE(E591:E593)</f>
        <v>100.39999999999999</v>
      </c>
      <c r="M591" s="87">
        <f>_xlfn.STDEV.S(E591:E593)</f>
        <v>1.1357816691600602</v>
      </c>
      <c r="N591" s="62" t="s">
        <v>154</v>
      </c>
    </row>
    <row r="592" spans="1:14" x14ac:dyDescent="0.35">
      <c r="A592" s="59"/>
      <c r="B592" s="8"/>
      <c r="C592" s="79">
        <v>42853</v>
      </c>
      <c r="D592" s="59"/>
      <c r="E592" s="109">
        <v>99.1</v>
      </c>
      <c r="F592" s="89"/>
      <c r="G592" s="59"/>
      <c r="H592" s="60"/>
      <c r="I592" s="89"/>
      <c r="J592" s="89"/>
      <c r="K592" s="61"/>
      <c r="L592" s="88"/>
      <c r="M592" s="89"/>
      <c r="N592" s="59"/>
    </row>
    <row r="593" spans="1:14" x14ac:dyDescent="0.35">
      <c r="B593" s="9"/>
      <c r="C593" s="79">
        <v>42854</v>
      </c>
      <c r="E593" s="97">
        <v>101.2</v>
      </c>
      <c r="K593" s="21"/>
      <c r="L593" s="83"/>
    </row>
    <row r="594" spans="1:14" ht="16" thickBot="1" x14ac:dyDescent="0.4">
      <c r="A594" s="62" t="s">
        <v>76</v>
      </c>
      <c r="B594" s="7">
        <v>44053</v>
      </c>
      <c r="C594" s="79">
        <v>42855</v>
      </c>
      <c r="D594" s="62" t="s">
        <v>155</v>
      </c>
      <c r="E594" s="108">
        <v>95.9</v>
      </c>
      <c r="F594" s="87"/>
      <c r="G594" s="62"/>
      <c r="H594" s="64"/>
      <c r="I594" s="87"/>
      <c r="J594" s="87"/>
      <c r="K594" s="65">
        <f>STDEV(E594:E596)/AVERAGE(E594:E596)</f>
        <v>2.5057724120692994E-2</v>
      </c>
      <c r="L594" s="77">
        <f>AVERAGE(E594:E596)</f>
        <v>97.100000000000009</v>
      </c>
      <c r="M594" s="87">
        <f>_xlfn.STDEV.S(E594:E596)</f>
        <v>2.4331050121192899</v>
      </c>
      <c r="N594" s="62" t="s">
        <v>156</v>
      </c>
    </row>
    <row r="595" spans="1:14" x14ac:dyDescent="0.35">
      <c r="A595" s="59"/>
      <c r="B595" s="8"/>
      <c r="C595" s="79">
        <v>42856</v>
      </c>
      <c r="D595" s="59"/>
      <c r="E595" s="109">
        <v>99.9</v>
      </c>
      <c r="F595" s="89"/>
      <c r="G595" s="59"/>
      <c r="H595" s="60"/>
      <c r="I595" s="89"/>
      <c r="J595" s="89"/>
      <c r="K595" s="61"/>
      <c r="L595" s="88"/>
      <c r="M595" s="89"/>
      <c r="N595" s="59"/>
    </row>
    <row r="596" spans="1:14" x14ac:dyDescent="0.35">
      <c r="B596" s="9"/>
      <c r="C596" s="79">
        <v>42857</v>
      </c>
      <c r="E596" s="97">
        <v>95.5</v>
      </c>
      <c r="K596" s="118" t="s">
        <v>198</v>
      </c>
      <c r="L596" s="119"/>
      <c r="M596" s="120"/>
    </row>
    <row r="597" spans="1:14" ht="16" thickBot="1" x14ac:dyDescent="0.4">
      <c r="A597" s="62" t="s">
        <v>76</v>
      </c>
      <c r="B597" s="7">
        <v>44054</v>
      </c>
      <c r="C597" s="79">
        <v>42858</v>
      </c>
      <c r="D597" s="62" t="s">
        <v>157</v>
      </c>
      <c r="E597" s="108">
        <v>95.9</v>
      </c>
      <c r="F597" s="87"/>
      <c r="G597" s="62"/>
      <c r="H597" s="64"/>
      <c r="I597" s="87"/>
      <c r="J597" s="87"/>
      <c r="K597" s="121"/>
      <c r="L597" s="122"/>
      <c r="M597" s="123"/>
      <c r="N597" s="62" t="s">
        <v>158</v>
      </c>
    </row>
    <row r="598" spans="1:14" x14ac:dyDescent="0.35">
      <c r="A598" s="59"/>
      <c r="B598" s="8"/>
      <c r="C598" s="79">
        <v>42859</v>
      </c>
      <c r="D598" s="59"/>
      <c r="E598" s="109">
        <v>99.9</v>
      </c>
      <c r="F598" s="89"/>
      <c r="G598" s="59"/>
      <c r="H598" s="60"/>
      <c r="I598" s="89"/>
      <c r="J598" s="89"/>
      <c r="K598" s="124"/>
      <c r="L598" s="125"/>
      <c r="M598" s="126"/>
      <c r="N598" s="59"/>
    </row>
    <row r="599" spans="1:14" x14ac:dyDescent="0.35">
      <c r="B599" s="9"/>
      <c r="C599" s="79">
        <v>42860</v>
      </c>
      <c r="E599" s="97">
        <v>95.5</v>
      </c>
      <c r="K599" s="21"/>
      <c r="L599" s="83"/>
    </row>
    <row r="600" spans="1:14" ht="16" thickBot="1" x14ac:dyDescent="0.4">
      <c r="A600" s="62" t="s">
        <v>76</v>
      </c>
      <c r="B600" s="7">
        <v>44075</v>
      </c>
      <c r="C600" s="79">
        <v>42861</v>
      </c>
      <c r="D600" s="62" t="s">
        <v>159</v>
      </c>
      <c r="E600" s="108">
        <v>96.2</v>
      </c>
      <c r="F600" s="87"/>
      <c r="G600" s="62"/>
      <c r="H600" s="64"/>
      <c r="I600" s="87"/>
      <c r="J600" s="87"/>
      <c r="K600" s="65">
        <f>STDEV(E600:E602)/AVERAGE(E600:E602)</f>
        <v>5.2246603970741903E-3</v>
      </c>
      <c r="L600" s="77">
        <f>AVERAGE(E600:E602)</f>
        <v>95.7</v>
      </c>
      <c r="M600" s="87">
        <f>_xlfn.STDEV.S(E600:E602)</f>
        <v>0.5</v>
      </c>
      <c r="N600" s="62" t="s">
        <v>160</v>
      </c>
    </row>
    <row r="601" spans="1:14" x14ac:dyDescent="0.35">
      <c r="A601" s="59"/>
      <c r="B601" s="8"/>
      <c r="C601" s="79">
        <v>42862</v>
      </c>
      <c r="D601" s="59"/>
      <c r="E601" s="109">
        <v>95.7</v>
      </c>
      <c r="F601" s="89"/>
      <c r="G601" s="59"/>
      <c r="H601" s="60"/>
      <c r="I601" s="89"/>
      <c r="J601" s="89"/>
      <c r="K601" s="61"/>
      <c r="L601" s="88"/>
      <c r="M601" s="89"/>
      <c r="N601" s="59"/>
    </row>
    <row r="602" spans="1:14" x14ac:dyDescent="0.35">
      <c r="B602" s="9"/>
      <c r="C602" s="79">
        <v>42863</v>
      </c>
      <c r="E602" s="97">
        <v>95.2</v>
      </c>
      <c r="K602" s="21"/>
      <c r="L602" s="83"/>
    </row>
    <row r="603" spans="1:14" ht="16" thickBot="1" x14ac:dyDescent="0.4">
      <c r="A603" s="62" t="s">
        <v>11</v>
      </c>
      <c r="B603" s="7">
        <v>44078</v>
      </c>
      <c r="C603" s="79">
        <v>42864</v>
      </c>
      <c r="D603" s="62" t="s">
        <v>161</v>
      </c>
      <c r="E603" s="108">
        <v>102.1</v>
      </c>
      <c r="F603" s="87"/>
      <c r="G603" s="62"/>
      <c r="H603" s="64"/>
      <c r="I603" s="87"/>
      <c r="J603" s="87"/>
      <c r="K603" s="65">
        <f>STDEV(E603:E605)/AVERAGE(E603:E605)</f>
        <v>8.2518439988183406E-3</v>
      </c>
      <c r="L603" s="77">
        <f>AVERAGE(E603:E605)</f>
        <v>103.06666666666668</v>
      </c>
      <c r="M603" s="87">
        <f>_xlfn.STDEV.S(E603:E605)</f>
        <v>0.85049005481154372</v>
      </c>
      <c r="N603" s="62" t="s">
        <v>162</v>
      </c>
    </row>
    <row r="604" spans="1:14" x14ac:dyDescent="0.35">
      <c r="A604" s="59"/>
      <c r="B604" s="8"/>
      <c r="C604" s="79">
        <v>42865</v>
      </c>
      <c r="D604" s="59"/>
      <c r="E604" s="109">
        <v>103.7</v>
      </c>
      <c r="F604" s="89"/>
      <c r="G604" s="59"/>
      <c r="H604" s="60"/>
      <c r="I604" s="89"/>
      <c r="J604" s="89"/>
      <c r="K604" s="61"/>
      <c r="L604" s="88"/>
      <c r="M604" s="89"/>
      <c r="N604" s="59"/>
    </row>
    <row r="605" spans="1:14" x14ac:dyDescent="0.35">
      <c r="B605" s="9"/>
      <c r="C605" s="79">
        <v>42866</v>
      </c>
      <c r="E605" s="97">
        <v>103.4</v>
      </c>
      <c r="K605" s="21"/>
      <c r="L605" s="83"/>
    </row>
    <row r="606" spans="1:14" ht="16" thickBot="1" x14ac:dyDescent="0.4">
      <c r="A606" s="62" t="s">
        <v>11</v>
      </c>
      <c r="B606" s="7">
        <v>44082</v>
      </c>
      <c r="C606" s="79">
        <v>42867</v>
      </c>
      <c r="D606" s="62" t="s">
        <v>163</v>
      </c>
      <c r="E606" s="108">
        <v>103.5</v>
      </c>
      <c r="F606" s="87"/>
      <c r="G606" s="62"/>
      <c r="H606" s="64"/>
      <c r="I606" s="87"/>
      <c r="J606" s="87"/>
      <c r="K606" s="65">
        <f>STDEV(E606:E608)/AVERAGE(E606:E608)</f>
        <v>3.1098519061570117E-3</v>
      </c>
      <c r="L606" s="77">
        <f>AVERAGE(E606:E608)</f>
        <v>103.36666666666667</v>
      </c>
      <c r="M606" s="87">
        <f>_xlfn.STDEV.S(E606:E608)</f>
        <v>0.32145502536642978</v>
      </c>
      <c r="N606" s="62" t="s">
        <v>164</v>
      </c>
    </row>
    <row r="607" spans="1:14" ht="19.5" customHeight="1" x14ac:dyDescent="0.35">
      <c r="A607" s="59"/>
      <c r="B607" s="8"/>
      <c r="C607" s="79">
        <v>42868</v>
      </c>
      <c r="D607" s="59"/>
      <c r="E607" s="110">
        <v>103</v>
      </c>
      <c r="F607" s="89"/>
      <c r="G607" s="59"/>
      <c r="H607" s="60"/>
      <c r="I607" s="89"/>
      <c r="J607" s="89"/>
      <c r="K607" s="61"/>
      <c r="L607" s="88"/>
      <c r="M607" s="89"/>
      <c r="N607" s="59"/>
    </row>
    <row r="608" spans="1:14" ht="19.5" customHeight="1" x14ac:dyDescent="0.35">
      <c r="B608" s="9"/>
      <c r="C608" s="79">
        <v>42869</v>
      </c>
      <c r="E608" s="97">
        <v>103.6</v>
      </c>
      <c r="K608" s="21"/>
      <c r="L608" s="83"/>
    </row>
    <row r="609" spans="1:14" ht="19.5" customHeight="1" thickBot="1" x14ac:dyDescent="0.4">
      <c r="A609" s="62" t="s">
        <v>76</v>
      </c>
      <c r="B609" s="7">
        <v>44083</v>
      </c>
      <c r="C609" s="79">
        <v>42870</v>
      </c>
      <c r="D609" s="62" t="s">
        <v>165</v>
      </c>
      <c r="E609" s="108">
        <v>99.1</v>
      </c>
      <c r="F609" s="87"/>
      <c r="G609" s="62"/>
      <c r="H609" s="64"/>
      <c r="I609" s="87"/>
      <c r="J609" s="87"/>
      <c r="K609" s="65">
        <f>STDEV(E609:E611)/AVERAGE(E609:E611)</f>
        <v>3.1036747002748662E-2</v>
      </c>
      <c r="L609" s="77">
        <f>AVERAGE(E609:E611)</f>
        <v>98.433333333333323</v>
      </c>
      <c r="M609" s="87">
        <f>_xlfn.STDEV.S(E609:E611)</f>
        <v>3.0550504633038931</v>
      </c>
      <c r="N609" s="62" t="s">
        <v>166</v>
      </c>
    </row>
    <row r="610" spans="1:14" x14ac:dyDescent="0.35">
      <c r="A610" s="59"/>
      <c r="B610" s="8"/>
      <c r="C610" s="79">
        <v>42871</v>
      </c>
      <c r="D610" s="59"/>
      <c r="E610" s="109">
        <v>95.1</v>
      </c>
      <c r="F610" s="89"/>
      <c r="G610" s="59"/>
      <c r="H610" s="60"/>
      <c r="I610" s="89"/>
      <c r="J610" s="89"/>
      <c r="K610" s="61"/>
      <c r="L610" s="88"/>
      <c r="M610" s="89"/>
      <c r="N610" s="59"/>
    </row>
    <row r="611" spans="1:14" x14ac:dyDescent="0.35">
      <c r="B611" s="9"/>
      <c r="C611" s="79">
        <v>42872</v>
      </c>
      <c r="E611" s="97">
        <v>101.1</v>
      </c>
      <c r="K611" s="21"/>
      <c r="L611" s="83"/>
    </row>
    <row r="612" spans="1:14" ht="16" thickBot="1" x14ac:dyDescent="0.4">
      <c r="A612" s="62" t="s">
        <v>76</v>
      </c>
      <c r="B612" s="7">
        <v>44085</v>
      </c>
      <c r="C612" s="79">
        <v>42873</v>
      </c>
      <c r="D612" s="62" t="s">
        <v>167</v>
      </c>
      <c r="E612" s="117">
        <v>98</v>
      </c>
      <c r="F612" s="87"/>
      <c r="G612" s="62"/>
      <c r="H612" s="64"/>
      <c r="I612" s="87"/>
      <c r="J612" s="87"/>
      <c r="K612" s="65">
        <f>STDEV(E612:E614)/AVERAGE(E612:E614)</f>
        <v>3.6753835631641186E-3</v>
      </c>
      <c r="L612" s="77">
        <f>AVERAGE(E612:E614)</f>
        <v>98.100000000000009</v>
      </c>
      <c r="M612" s="87">
        <f>_xlfn.STDEV.S(E612:E614)</f>
        <v>0.36055512754640007</v>
      </c>
      <c r="N612" s="62" t="s">
        <v>168</v>
      </c>
    </row>
    <row r="613" spans="1:14" x14ac:dyDescent="0.35">
      <c r="A613" s="59"/>
      <c r="B613" s="8"/>
      <c r="C613" s="79">
        <v>42874</v>
      </c>
      <c r="D613" s="59"/>
      <c r="E613" s="109">
        <v>97.8</v>
      </c>
      <c r="F613" s="89"/>
      <c r="G613" s="59"/>
      <c r="H613" s="60"/>
      <c r="I613" s="89"/>
      <c r="J613" s="89"/>
      <c r="K613" s="61"/>
      <c r="L613" s="88"/>
      <c r="M613" s="89"/>
      <c r="N613" s="59"/>
    </row>
    <row r="614" spans="1:14" x14ac:dyDescent="0.35">
      <c r="B614" s="9"/>
      <c r="C614" s="79">
        <v>42875</v>
      </c>
      <c r="E614" s="97">
        <v>98.5</v>
      </c>
      <c r="K614" s="21"/>
      <c r="L614" s="83"/>
    </row>
    <row r="615" spans="1:14" ht="16" thickBot="1" x14ac:dyDescent="0.4">
      <c r="A615" s="62" t="s">
        <v>11</v>
      </c>
      <c r="B615" s="7">
        <v>44088</v>
      </c>
      <c r="C615" s="79">
        <v>42876</v>
      </c>
      <c r="D615" s="62" t="s">
        <v>169</v>
      </c>
      <c r="E615" s="108">
        <v>100.2</v>
      </c>
      <c r="F615" s="87"/>
      <c r="G615" s="62"/>
      <c r="H615" s="64"/>
      <c r="I615" s="87"/>
      <c r="J615" s="87"/>
      <c r="K615" s="65">
        <f>STDEV(E615:E617)/AVERAGE(E615:E617)</f>
        <v>9.1783733057400913E-3</v>
      </c>
      <c r="L615" s="77">
        <f>AVERAGE(E615:E617)</f>
        <v>101.23333333333333</v>
      </c>
      <c r="M615" s="87">
        <f>_xlfn.STDEV.S(E615:E617)</f>
        <v>0.92915732431775533</v>
      </c>
      <c r="N615" s="62" t="s">
        <v>170</v>
      </c>
    </row>
    <row r="616" spans="1:14" x14ac:dyDescent="0.35">
      <c r="A616" s="59"/>
      <c r="B616" s="8"/>
      <c r="C616" s="79">
        <v>42877</v>
      </c>
      <c r="D616" s="59"/>
      <c r="E616" s="110">
        <v>102</v>
      </c>
      <c r="F616" s="89"/>
      <c r="G616" s="59"/>
      <c r="H616" s="60"/>
      <c r="I616" s="89"/>
      <c r="J616" s="89"/>
      <c r="K616" s="61"/>
      <c r="L616" s="88"/>
      <c r="M616" s="89"/>
      <c r="N616" s="59"/>
    </row>
    <row r="617" spans="1:14" x14ac:dyDescent="0.35">
      <c r="B617" s="9"/>
      <c r="C617" s="79">
        <v>42878</v>
      </c>
      <c r="E617" s="97">
        <v>101.5</v>
      </c>
      <c r="K617" s="21"/>
      <c r="L617" s="83"/>
    </row>
    <row r="618" spans="1:14" ht="16" thickBot="1" x14ac:dyDescent="0.4">
      <c r="A618" s="62" t="s">
        <v>76</v>
      </c>
      <c r="B618" s="7">
        <v>44090</v>
      </c>
      <c r="C618" s="79">
        <v>42879</v>
      </c>
      <c r="D618" s="62" t="s">
        <v>163</v>
      </c>
      <c r="E618" s="108">
        <v>103.5</v>
      </c>
      <c r="F618" s="87"/>
      <c r="G618" s="62"/>
      <c r="H618" s="64"/>
      <c r="I618" s="87"/>
      <c r="J618" s="87"/>
      <c r="K618" s="65">
        <f>STDEV(E618:E620)/AVERAGE(E618:E620)</f>
        <v>3.1098519061570117E-3</v>
      </c>
      <c r="L618" s="77">
        <f>AVERAGE(E618:E620)</f>
        <v>103.36666666666667</v>
      </c>
      <c r="M618" s="87">
        <f>_xlfn.STDEV.S(E618:E620)</f>
        <v>0.32145502536642978</v>
      </c>
      <c r="N618" s="62" t="s">
        <v>164</v>
      </c>
    </row>
    <row r="619" spans="1:14" x14ac:dyDescent="0.35">
      <c r="A619" s="59"/>
      <c r="B619" s="8"/>
      <c r="C619" s="79">
        <v>42880</v>
      </c>
      <c r="D619" s="59"/>
      <c r="E619" s="110">
        <v>103</v>
      </c>
      <c r="F619" s="89"/>
      <c r="G619" s="59"/>
      <c r="H619" s="60"/>
      <c r="I619" s="89"/>
      <c r="J619" s="89"/>
      <c r="K619" s="61"/>
      <c r="L619" s="88"/>
      <c r="M619" s="89"/>
      <c r="N619" s="59"/>
    </row>
    <row r="620" spans="1:14" x14ac:dyDescent="0.35">
      <c r="B620" s="9"/>
      <c r="C620" s="79">
        <v>42881</v>
      </c>
      <c r="E620" s="97">
        <v>103.6</v>
      </c>
      <c r="K620" s="21"/>
      <c r="L620" s="83"/>
    </row>
    <row r="621" spans="1:14" ht="16" thickBot="1" x14ac:dyDescent="0.4">
      <c r="A621" s="62" t="s">
        <v>76</v>
      </c>
      <c r="B621" s="7">
        <v>44159</v>
      </c>
      <c r="C621" s="79">
        <v>42882</v>
      </c>
      <c r="D621" s="62" t="s">
        <v>171</v>
      </c>
      <c r="E621" s="108">
        <v>100.6</v>
      </c>
      <c r="F621" s="87"/>
      <c r="G621" s="62"/>
      <c r="H621" s="64"/>
      <c r="I621" s="87"/>
      <c r="J621" s="87"/>
      <c r="K621" s="65">
        <f>STDEV(E621:E623)/AVERAGE(E621:E623)</f>
        <v>1.7196292448822557E-2</v>
      </c>
      <c r="L621" s="77">
        <f>AVERAGE(E621:E623)</f>
        <v>99.2</v>
      </c>
      <c r="M621" s="87">
        <f>_xlfn.STDEV.S(E621:E623)</f>
        <v>1.7058722109231976</v>
      </c>
      <c r="N621" s="62" t="s">
        <v>172</v>
      </c>
    </row>
    <row r="622" spans="1:14" x14ac:dyDescent="0.35">
      <c r="A622" s="59"/>
      <c r="B622" s="8"/>
      <c r="C622" s="79">
        <v>42883</v>
      </c>
      <c r="D622" s="59"/>
      <c r="E622" s="109">
        <v>99.7</v>
      </c>
      <c r="F622" s="89"/>
      <c r="G622" s="59"/>
      <c r="H622" s="60"/>
      <c r="I622" s="89"/>
      <c r="J622" s="89"/>
      <c r="K622" s="61"/>
      <c r="L622" s="88"/>
      <c r="M622" s="89"/>
      <c r="N622" s="59"/>
    </row>
    <row r="623" spans="1:14" x14ac:dyDescent="0.35">
      <c r="B623" s="9"/>
      <c r="C623" s="79">
        <v>42884</v>
      </c>
      <c r="E623" s="97">
        <v>97.3</v>
      </c>
      <c r="K623" s="118" t="s">
        <v>198</v>
      </c>
      <c r="L623" s="119"/>
      <c r="M623" s="120"/>
    </row>
    <row r="624" spans="1:14" ht="16" thickBot="1" x14ac:dyDescent="0.4">
      <c r="A624" s="62" t="s">
        <v>76</v>
      </c>
      <c r="B624" s="7">
        <v>44160</v>
      </c>
      <c r="C624" s="79">
        <v>42885</v>
      </c>
      <c r="D624" s="62" t="s">
        <v>173</v>
      </c>
      <c r="E624" s="108">
        <v>100.6</v>
      </c>
      <c r="F624" s="87"/>
      <c r="G624" s="62"/>
      <c r="H624" s="64"/>
      <c r="I624" s="87"/>
      <c r="J624" s="87"/>
      <c r="K624" s="121"/>
      <c r="L624" s="122"/>
      <c r="M624" s="123"/>
      <c r="N624" s="62" t="s">
        <v>174</v>
      </c>
    </row>
    <row r="625" spans="1:14" x14ac:dyDescent="0.35">
      <c r="A625" s="59"/>
      <c r="B625" s="8"/>
      <c r="C625" s="79">
        <v>42886</v>
      </c>
      <c r="D625" s="59"/>
      <c r="E625" s="109">
        <v>99.7</v>
      </c>
      <c r="F625" s="89"/>
      <c r="G625" s="59"/>
      <c r="H625" s="60"/>
      <c r="I625" s="89"/>
      <c r="J625" s="89"/>
      <c r="K625" s="124"/>
      <c r="L625" s="125"/>
      <c r="M625" s="126"/>
      <c r="N625" s="59"/>
    </row>
    <row r="626" spans="1:14" x14ac:dyDescent="0.35">
      <c r="B626" s="9"/>
      <c r="C626" s="79">
        <v>42887</v>
      </c>
      <c r="E626" s="97">
        <v>97.3</v>
      </c>
      <c r="K626" s="21"/>
      <c r="L626" s="83"/>
    </row>
    <row r="627" spans="1:14" ht="16" thickBot="1" x14ac:dyDescent="0.4">
      <c r="A627" s="62" t="s">
        <v>76</v>
      </c>
      <c r="B627" s="7">
        <v>44179</v>
      </c>
      <c r="C627" s="79">
        <v>42888</v>
      </c>
      <c r="D627" s="62" t="s">
        <v>175</v>
      </c>
      <c r="E627" s="108">
        <v>99.5</v>
      </c>
      <c r="F627" s="87"/>
      <c r="G627" s="62"/>
      <c r="H627" s="64"/>
      <c r="I627" s="87"/>
      <c r="J627" s="87"/>
      <c r="K627" s="65">
        <f>STDEV(E627:E629)/AVERAGE(E627:E629)</f>
        <v>1.0190590918553122E-2</v>
      </c>
      <c r="L627" s="77">
        <f>AVERAGE(E627:E629)</f>
        <v>100.23333333333335</v>
      </c>
      <c r="M627" s="87">
        <f>_xlfn.STDEV.S(E627:E629)</f>
        <v>1.0214368964029747</v>
      </c>
      <c r="N627" s="62" t="s">
        <v>176</v>
      </c>
    </row>
    <row r="628" spans="1:14" x14ac:dyDescent="0.35">
      <c r="A628" s="59"/>
      <c r="B628" s="8"/>
      <c r="C628" s="79">
        <v>42889</v>
      </c>
      <c r="D628" s="59"/>
      <c r="E628" s="109">
        <v>99.8</v>
      </c>
      <c r="F628" s="89"/>
      <c r="G628" s="59"/>
      <c r="H628" s="60"/>
      <c r="I628" s="89"/>
      <c r="J628" s="89"/>
      <c r="K628" s="61"/>
      <c r="L628" s="88"/>
      <c r="M628" s="89"/>
      <c r="N628" s="59"/>
    </row>
    <row r="629" spans="1:14" x14ac:dyDescent="0.35">
      <c r="B629" s="9"/>
      <c r="C629" s="79">
        <v>42890</v>
      </c>
      <c r="E629" s="97">
        <v>101.4</v>
      </c>
      <c r="K629" s="21"/>
      <c r="L629" s="83"/>
    </row>
    <row r="630" spans="1:14" ht="16" thickBot="1" x14ac:dyDescent="0.4">
      <c r="A630" s="62" t="s">
        <v>11</v>
      </c>
      <c r="B630" s="7">
        <v>44188</v>
      </c>
      <c r="C630" s="79">
        <v>42891</v>
      </c>
      <c r="D630" s="62" t="s">
        <v>177</v>
      </c>
      <c r="E630" s="108">
        <v>97.1</v>
      </c>
      <c r="F630" s="87"/>
      <c r="G630" s="62"/>
      <c r="H630" s="64"/>
      <c r="I630" s="87"/>
      <c r="J630" s="87"/>
      <c r="K630" s="65">
        <f>STDEV(E630:E632)/AVERAGE(E630:E632)</f>
        <v>2.261044901105401E-2</v>
      </c>
      <c r="L630" s="77">
        <f>AVERAGE(E630:E632)</f>
        <v>98.333333333333329</v>
      </c>
      <c r="M630" s="87">
        <f>_xlfn.STDEV.S(E630:E632)</f>
        <v>2.2233608194203107</v>
      </c>
      <c r="N630" s="62" t="s">
        <v>178</v>
      </c>
    </row>
    <row r="631" spans="1:14" x14ac:dyDescent="0.35">
      <c r="A631" s="59"/>
      <c r="B631" s="8"/>
      <c r="C631" s="79">
        <v>42892</v>
      </c>
      <c r="D631" s="59"/>
      <c r="E631" s="109">
        <v>100.9</v>
      </c>
      <c r="F631" s="89"/>
      <c r="G631" s="59"/>
      <c r="H631" s="60"/>
      <c r="I631" s="89"/>
      <c r="J631" s="89"/>
      <c r="K631" s="61"/>
      <c r="L631" s="88"/>
      <c r="M631" s="89"/>
      <c r="N631" s="59"/>
    </row>
    <row r="632" spans="1:14" x14ac:dyDescent="0.35">
      <c r="B632" s="9"/>
      <c r="C632" s="79">
        <v>42893</v>
      </c>
      <c r="E632" s="104">
        <v>97</v>
      </c>
      <c r="K632" s="21"/>
      <c r="L632" s="83"/>
    </row>
    <row r="633" spans="1:14" ht="16" thickBot="1" x14ac:dyDescent="0.4">
      <c r="A633" s="62" t="s">
        <v>76</v>
      </c>
      <c r="B633" s="7">
        <v>44188</v>
      </c>
      <c r="C633" s="79">
        <v>42894</v>
      </c>
      <c r="D633" s="62" t="s">
        <v>179</v>
      </c>
      <c r="E633" s="108">
        <v>99.2</v>
      </c>
      <c r="F633" s="87"/>
      <c r="G633" s="62"/>
      <c r="H633" s="64"/>
      <c r="I633" s="87"/>
      <c r="J633" s="87"/>
      <c r="K633" s="65">
        <f>STDEV(E633:E635)/AVERAGE(E633:E635)</f>
        <v>2.6425697599360202E-2</v>
      </c>
      <c r="L633" s="77">
        <f>AVERAGE(E633:E635)</f>
        <v>102.26666666666667</v>
      </c>
      <c r="M633" s="87">
        <f>_xlfn.STDEV.S(E633:E635)</f>
        <v>2.7024680078279033</v>
      </c>
      <c r="N633" s="62" t="s">
        <v>180</v>
      </c>
    </row>
    <row r="634" spans="1:14" x14ac:dyDescent="0.35">
      <c r="A634" s="59"/>
      <c r="B634" s="8"/>
      <c r="C634" s="79">
        <v>42895</v>
      </c>
      <c r="D634" s="59"/>
      <c r="E634" s="109">
        <v>103.3</v>
      </c>
      <c r="F634" s="89"/>
      <c r="G634" s="59"/>
      <c r="H634" s="60"/>
      <c r="I634" s="89"/>
      <c r="J634" s="89"/>
      <c r="K634" s="61"/>
      <c r="L634" s="88"/>
      <c r="M634" s="89"/>
      <c r="N634" s="59"/>
    </row>
    <row r="635" spans="1:14" x14ac:dyDescent="0.35">
      <c r="B635" s="9"/>
      <c r="C635" s="79">
        <v>42896</v>
      </c>
      <c r="E635" s="97">
        <v>104.3</v>
      </c>
      <c r="K635" s="21"/>
      <c r="L635" s="83"/>
    </row>
    <row r="636" spans="1:14" ht="16" thickBot="1" x14ac:dyDescent="0.4">
      <c r="A636" s="62" t="s">
        <v>11</v>
      </c>
      <c r="B636" s="7">
        <v>44204</v>
      </c>
      <c r="C636" s="79">
        <v>42897</v>
      </c>
      <c r="D636" s="62" t="s">
        <v>181</v>
      </c>
      <c r="E636" s="108">
        <v>102.2</v>
      </c>
      <c r="F636" s="87"/>
      <c r="G636" s="62"/>
      <c r="H636" s="64"/>
      <c r="I636" s="87"/>
      <c r="J636" s="87"/>
      <c r="K636" s="65">
        <f>STDEV(E636:E638)/AVERAGE(E636:E638)</f>
        <v>9.8074276770996893E-3</v>
      </c>
      <c r="L636" s="77">
        <f>AVERAGE(E636:E638)</f>
        <v>102.13333333333333</v>
      </c>
      <c r="M636" s="87">
        <f>_xlfn.STDEV.S(E636:E638)</f>
        <v>1.0016652800877814</v>
      </c>
      <c r="N636" s="62" t="s">
        <v>182</v>
      </c>
    </row>
    <row r="637" spans="1:14" x14ac:dyDescent="0.35">
      <c r="A637" s="59"/>
      <c r="B637" s="8"/>
      <c r="C637" s="79">
        <v>42898</v>
      </c>
      <c r="D637" s="59"/>
      <c r="E637" s="109">
        <v>101.1</v>
      </c>
      <c r="F637" s="89"/>
      <c r="G637" s="59"/>
      <c r="H637" s="60"/>
      <c r="I637" s="89"/>
      <c r="J637" s="89"/>
      <c r="K637" s="61"/>
      <c r="L637" s="88"/>
      <c r="M637" s="89"/>
      <c r="N637" s="59"/>
    </row>
    <row r="638" spans="1:14" x14ac:dyDescent="0.35">
      <c r="B638" s="9"/>
      <c r="C638" s="79">
        <v>42899</v>
      </c>
      <c r="E638" s="97">
        <v>103.1</v>
      </c>
      <c r="K638" s="21"/>
      <c r="L638" s="83"/>
    </row>
    <row r="639" spans="1:14" ht="16" thickBot="1" x14ac:dyDescent="0.4">
      <c r="B639" s="9"/>
      <c r="C639" s="79">
        <v>42900</v>
      </c>
      <c r="E639" s="97">
        <v>102.5</v>
      </c>
      <c r="K639" s="65">
        <f>STDEV(E639:E641)/AVERAGE(E639:E641)</f>
        <v>4.671413307440065E-2</v>
      </c>
      <c r="L639" s="77">
        <f>AVERAGE(E639:E641)</f>
        <v>100.73333333333335</v>
      </c>
      <c r="M639" s="87">
        <f>_xlfn.STDEV.S(E639:E641)</f>
        <v>4.7056703383612932</v>
      </c>
    </row>
    <row r="640" spans="1:14" x14ac:dyDescent="0.35">
      <c r="B640" s="9"/>
      <c r="C640" s="79">
        <v>42901</v>
      </c>
      <c r="E640" s="97">
        <v>104.3</v>
      </c>
      <c r="K640" s="21"/>
      <c r="L640" s="83"/>
    </row>
    <row r="641" spans="1:14" x14ac:dyDescent="0.35">
      <c r="B641" s="9"/>
      <c r="C641" s="79">
        <v>42902</v>
      </c>
      <c r="E641" s="97">
        <v>95.4</v>
      </c>
      <c r="K641" s="21"/>
      <c r="L641" s="83"/>
    </row>
    <row r="642" spans="1:14" ht="16" thickBot="1" x14ac:dyDescent="0.4">
      <c r="B642" s="9"/>
      <c r="C642" s="79">
        <v>42903</v>
      </c>
      <c r="E642" s="97">
        <v>103.2</v>
      </c>
      <c r="K642" s="65">
        <f>STDEV(E642:E644)/AVERAGE(E642:E644)</f>
        <v>6.3912656182280566E-3</v>
      </c>
      <c r="L642" s="77">
        <f>AVERAGE(E642:E644)</f>
        <v>102.60000000000001</v>
      </c>
      <c r="M642" s="87">
        <f>_xlfn.STDEV.S(E642:E644)</f>
        <v>0.65574385243019861</v>
      </c>
    </row>
    <row r="643" spans="1:14" x14ac:dyDescent="0.35">
      <c r="B643" s="9"/>
      <c r="C643" s="79">
        <v>42904</v>
      </c>
      <c r="E643" s="97">
        <v>101.9</v>
      </c>
      <c r="K643" s="21"/>
      <c r="L643" s="83"/>
    </row>
    <row r="644" spans="1:14" x14ac:dyDescent="0.35">
      <c r="B644" s="9"/>
      <c r="C644" s="79">
        <v>42905</v>
      </c>
      <c r="E644" s="97">
        <v>102.7</v>
      </c>
      <c r="K644" s="21"/>
      <c r="L644" s="83"/>
    </row>
    <row r="645" spans="1:14" ht="16" thickBot="1" x14ac:dyDescent="0.4">
      <c r="B645" s="9"/>
      <c r="C645" s="79">
        <v>42906</v>
      </c>
      <c r="E645" s="97">
        <v>99.8</v>
      </c>
      <c r="K645" s="65">
        <f>STDEV(E645:E647)/AVERAGE(E645:E647)</f>
        <v>6.72332021388023E-3</v>
      </c>
      <c r="L645" s="77">
        <f>AVERAGE(E645:E647)</f>
        <v>99.033333333333346</v>
      </c>
      <c r="M645" s="87">
        <f>_xlfn.STDEV.S(E645:E647)</f>
        <v>0.66583281184793885</v>
      </c>
    </row>
    <row r="646" spans="1:14" x14ac:dyDescent="0.35">
      <c r="B646" s="9"/>
      <c r="C646" s="79">
        <v>42907</v>
      </c>
      <c r="E646" s="97">
        <v>98.7</v>
      </c>
      <c r="K646" s="21"/>
      <c r="L646" s="83"/>
    </row>
    <row r="647" spans="1:14" x14ac:dyDescent="0.35">
      <c r="B647" s="9"/>
      <c r="C647" s="79">
        <v>42908</v>
      </c>
      <c r="E647" s="97">
        <v>98.6</v>
      </c>
      <c r="K647" s="21"/>
      <c r="L647" s="83"/>
    </row>
    <row r="648" spans="1:14" ht="16" thickBot="1" x14ac:dyDescent="0.4">
      <c r="B648" s="9"/>
      <c r="C648" s="79">
        <v>42909</v>
      </c>
      <c r="E648" s="97">
        <v>100.9</v>
      </c>
      <c r="K648" s="65">
        <f>STDEV(E648:E650)/AVERAGE(E648:E650)</f>
        <v>1.0521583782650376E-2</v>
      </c>
      <c r="L648" s="77">
        <f>AVERAGE(E648:E650)</f>
        <v>100.73333333333333</v>
      </c>
      <c r="M648" s="87">
        <f>_xlfn.STDEV.S(E648:E650)</f>
        <v>1.0598742063723146</v>
      </c>
    </row>
    <row r="649" spans="1:14" x14ac:dyDescent="0.35">
      <c r="B649" s="9"/>
      <c r="C649" s="79">
        <v>42910</v>
      </c>
      <c r="E649" s="97">
        <v>99.6</v>
      </c>
      <c r="K649" s="21"/>
      <c r="L649" s="83"/>
    </row>
    <row r="650" spans="1:14" x14ac:dyDescent="0.35">
      <c r="B650" s="9"/>
      <c r="C650" s="79">
        <v>42911</v>
      </c>
      <c r="E650" s="97">
        <v>101.7</v>
      </c>
      <c r="K650" s="21"/>
      <c r="L650" s="83"/>
    </row>
    <row r="651" spans="1:14" ht="16" thickBot="1" x14ac:dyDescent="0.4">
      <c r="A651" s="62" t="s">
        <v>11</v>
      </c>
      <c r="B651" s="7">
        <v>44257</v>
      </c>
      <c r="C651" s="79">
        <v>42912</v>
      </c>
      <c r="D651" s="62" t="s">
        <v>183</v>
      </c>
      <c r="E651" s="108">
        <v>103.7</v>
      </c>
      <c r="F651" s="87"/>
      <c r="G651" s="62"/>
      <c r="H651" s="64"/>
      <c r="I651" s="87"/>
      <c r="J651" s="87"/>
      <c r="K651" s="65">
        <f>STDEV(E651:E653)/AVERAGE(E651:E653)</f>
        <v>1.0258669671716436E-2</v>
      </c>
      <c r="L651" s="77">
        <f>AVERAGE(E651:E653)</f>
        <v>102.7</v>
      </c>
      <c r="M651" s="87">
        <f>_xlfn.STDEV.S(E651:E653)</f>
        <v>1.053565375285278</v>
      </c>
      <c r="N651" s="62" t="s">
        <v>184</v>
      </c>
    </row>
    <row r="652" spans="1:14" x14ac:dyDescent="0.35">
      <c r="A652" s="59"/>
      <c r="B652" s="8"/>
      <c r="C652" s="79">
        <v>42913</v>
      </c>
      <c r="D652" s="59"/>
      <c r="E652" s="109">
        <v>101.6</v>
      </c>
      <c r="F652" s="89"/>
      <c r="G652" s="59"/>
      <c r="H652" s="60"/>
      <c r="I652" s="89"/>
      <c r="J652" s="89"/>
      <c r="K652" s="61"/>
      <c r="L652" s="88"/>
      <c r="M652" s="89"/>
      <c r="N652" s="59"/>
    </row>
    <row r="653" spans="1:14" x14ac:dyDescent="0.35">
      <c r="B653" s="9"/>
      <c r="C653" s="79">
        <v>42914</v>
      </c>
      <c r="E653" s="97">
        <v>102.8</v>
      </c>
      <c r="K653" s="21"/>
      <c r="L653" s="83"/>
    </row>
    <row r="654" spans="1:14" ht="16" thickBot="1" x14ac:dyDescent="0.4">
      <c r="A654" s="62" t="s">
        <v>11</v>
      </c>
      <c r="B654" s="7">
        <v>44260</v>
      </c>
      <c r="C654" s="79">
        <v>42915</v>
      </c>
      <c r="D654" s="62" t="s">
        <v>185</v>
      </c>
      <c r="E654" s="108">
        <v>104.8</v>
      </c>
      <c r="F654" s="87"/>
      <c r="G654" s="62"/>
      <c r="H654" s="64"/>
      <c r="I654" s="87"/>
      <c r="J654" s="87"/>
      <c r="K654" s="65">
        <f>STDEV(E654:E656)/AVERAGE(E654:E656)</f>
        <v>1.9468795668068372E-2</v>
      </c>
      <c r="L654" s="77">
        <f>AVERAGE(E654:E656)</f>
        <v>102.59999999999998</v>
      </c>
      <c r="M654" s="87">
        <f>_xlfn.STDEV.S(E654:E656)</f>
        <v>1.9974984355438146</v>
      </c>
      <c r="N654" s="62" t="s">
        <v>186</v>
      </c>
    </row>
    <row r="655" spans="1:14" x14ac:dyDescent="0.35">
      <c r="A655" s="59"/>
      <c r="B655" s="8"/>
      <c r="C655" s="79">
        <v>42916</v>
      </c>
      <c r="D655" s="59"/>
      <c r="E655" s="109">
        <v>100.9</v>
      </c>
      <c r="F655" s="89"/>
      <c r="G655" s="59"/>
      <c r="H655" s="60"/>
      <c r="I655" s="89"/>
      <c r="J655" s="89"/>
      <c r="K655" s="61"/>
      <c r="L655" s="88"/>
      <c r="M655" s="89"/>
      <c r="N655" s="59"/>
    </row>
    <row r="656" spans="1:14" x14ac:dyDescent="0.35">
      <c r="B656" s="9"/>
      <c r="C656" s="79">
        <v>42917</v>
      </c>
      <c r="E656" s="97">
        <v>102.1</v>
      </c>
      <c r="K656" s="21"/>
      <c r="L656" s="83"/>
    </row>
    <row r="657" spans="1:14" ht="16" thickBot="1" x14ac:dyDescent="0.4">
      <c r="A657" s="62" t="s">
        <v>11</v>
      </c>
      <c r="B657" s="7">
        <v>44260</v>
      </c>
      <c r="C657" s="79">
        <v>42918</v>
      </c>
      <c r="D657" s="62" t="s">
        <v>187</v>
      </c>
      <c r="E657" s="108">
        <v>104.8</v>
      </c>
      <c r="F657" s="87"/>
      <c r="G657" s="62"/>
      <c r="H657" s="64"/>
      <c r="I657" s="87"/>
      <c r="J657" s="87"/>
      <c r="K657" s="65">
        <f>STDEV(E657:E659)/AVERAGE(E657:E659)</f>
        <v>1.9468795668068372E-2</v>
      </c>
      <c r="L657" s="77">
        <f>AVERAGE(E657:E659)</f>
        <v>102.59999999999998</v>
      </c>
      <c r="M657" s="87">
        <f>_xlfn.STDEV.S(E657:E659)</f>
        <v>1.9974984355438146</v>
      </c>
      <c r="N657" s="62" t="s">
        <v>188</v>
      </c>
    </row>
    <row r="658" spans="1:14" x14ac:dyDescent="0.35">
      <c r="A658" s="59"/>
      <c r="B658" s="8"/>
      <c r="C658" s="79">
        <v>42919</v>
      </c>
      <c r="D658" s="59"/>
      <c r="E658" s="109">
        <v>100.9</v>
      </c>
      <c r="F658" s="89"/>
      <c r="G658" s="59"/>
      <c r="H658" s="60"/>
      <c r="I658" s="89"/>
      <c r="J658" s="89"/>
      <c r="K658" s="61"/>
      <c r="L658" s="88"/>
      <c r="M658" s="89"/>
      <c r="N658" s="59"/>
    </row>
    <row r="659" spans="1:14" x14ac:dyDescent="0.35">
      <c r="B659" s="9"/>
      <c r="C659" s="79">
        <v>42920</v>
      </c>
      <c r="E659" s="97">
        <v>102.1</v>
      </c>
      <c r="K659" s="21"/>
      <c r="L659" s="83"/>
    </row>
    <row r="660" spans="1:14" ht="16" thickBot="1" x14ac:dyDescent="0.4">
      <c r="A660" s="62" t="s">
        <v>76</v>
      </c>
      <c r="B660" s="7">
        <v>44340</v>
      </c>
      <c r="C660" s="79">
        <v>42921</v>
      </c>
      <c r="D660" s="62" t="s">
        <v>189</v>
      </c>
      <c r="E660" s="108">
        <v>100.3</v>
      </c>
      <c r="F660" s="87"/>
      <c r="G660" s="62"/>
      <c r="H660" s="64"/>
      <c r="I660" s="87"/>
      <c r="J660" s="87"/>
      <c r="K660" s="65">
        <f>STDEV(E660:E662)/AVERAGE(E660:E662)</f>
        <v>1.776393415395611E-2</v>
      </c>
      <c r="L660" s="77">
        <f>AVERAGE(E660:E662)</f>
        <v>98.366666666666674</v>
      </c>
      <c r="M660" s="87">
        <f>_xlfn.STDEV.S(E660:E662)</f>
        <v>1.7473789896108163</v>
      </c>
      <c r="N660" s="62" t="s">
        <v>190</v>
      </c>
    </row>
    <row r="661" spans="1:14" x14ac:dyDescent="0.35">
      <c r="A661" s="59"/>
      <c r="B661" s="8"/>
      <c r="C661" s="79">
        <v>42922</v>
      </c>
      <c r="D661" s="59"/>
      <c r="E661" s="109">
        <v>97.9</v>
      </c>
      <c r="F661" s="89"/>
      <c r="G661" s="59"/>
      <c r="H661" s="60"/>
      <c r="I661" s="89"/>
      <c r="J661" s="89"/>
      <c r="K661" s="61"/>
      <c r="L661" s="88"/>
      <c r="M661" s="89"/>
      <c r="N661" s="59"/>
    </row>
    <row r="662" spans="1:14" x14ac:dyDescent="0.35">
      <c r="B662" s="9"/>
      <c r="C662" s="79">
        <v>42923</v>
      </c>
      <c r="E662" s="97">
        <v>96.9</v>
      </c>
      <c r="K662" s="21"/>
      <c r="L662" s="83"/>
    </row>
    <row r="663" spans="1:14" ht="16" thickBot="1" x14ac:dyDescent="0.4">
      <c r="A663" s="62" t="s">
        <v>76</v>
      </c>
      <c r="B663" s="7">
        <v>44341</v>
      </c>
      <c r="C663" s="79">
        <v>42924</v>
      </c>
      <c r="D663" s="62" t="s">
        <v>191</v>
      </c>
      <c r="E663" s="108">
        <v>98.2</v>
      </c>
      <c r="F663" s="87"/>
      <c r="G663" s="62"/>
      <c r="H663" s="64"/>
      <c r="I663" s="87"/>
      <c r="J663" s="87"/>
      <c r="K663" s="65">
        <f>STDEV(E663:E665)/AVERAGE(E663:E665)</f>
        <v>2.6969942008813466E-3</v>
      </c>
      <c r="L663" s="77">
        <f>AVERAGE(E663:E665)</f>
        <v>98.100000000000009</v>
      </c>
      <c r="M663" s="87">
        <f>_xlfn.STDEV.S(E663:E665)</f>
        <v>0.26457513110646014</v>
      </c>
      <c r="N663" s="62" t="s">
        <v>192</v>
      </c>
    </row>
    <row r="664" spans="1:14" x14ac:dyDescent="0.35">
      <c r="A664" s="59"/>
      <c r="B664" s="8"/>
      <c r="C664" s="79">
        <v>42925</v>
      </c>
      <c r="D664" s="59"/>
      <c r="E664" s="109">
        <v>98.3</v>
      </c>
      <c r="F664" s="89"/>
      <c r="G664" s="59"/>
      <c r="H664" s="60"/>
      <c r="I664" s="89"/>
      <c r="J664" s="89"/>
      <c r="K664" s="61"/>
      <c r="L664" s="88"/>
      <c r="M664" s="89"/>
      <c r="N664" s="59"/>
    </row>
    <row r="665" spans="1:14" x14ac:dyDescent="0.35">
      <c r="B665" s="9"/>
      <c r="C665" s="79">
        <v>42926</v>
      </c>
      <c r="E665" s="97">
        <v>97.8</v>
      </c>
      <c r="K665" s="21"/>
      <c r="L665" s="83"/>
    </row>
    <row r="666" spans="1:14" ht="16" thickBot="1" x14ac:dyDescent="0.4">
      <c r="B666" s="9"/>
      <c r="C666" s="79">
        <v>42927</v>
      </c>
      <c r="E666" s="97">
        <v>98.1</v>
      </c>
      <c r="K666" s="65">
        <f>STDEV(E666:E668)/AVERAGE(E666:E668)</f>
        <v>4.799406526322921E-3</v>
      </c>
      <c r="L666" s="77">
        <f>AVERAGE(E666:E668)</f>
        <v>98.466666666666654</v>
      </c>
      <c r="M666" s="87">
        <f>_xlfn.STDEV.S(E666:E668)</f>
        <v>0.47258156262526357</v>
      </c>
    </row>
    <row r="667" spans="1:14" x14ac:dyDescent="0.35">
      <c r="B667" s="9"/>
      <c r="C667" s="79">
        <v>42928</v>
      </c>
      <c r="E667" s="104">
        <v>99</v>
      </c>
      <c r="K667" s="21"/>
      <c r="L667" s="83"/>
    </row>
    <row r="668" spans="1:14" x14ac:dyDescent="0.35">
      <c r="B668" s="9"/>
      <c r="C668" s="79">
        <v>42929</v>
      </c>
      <c r="E668" s="97">
        <v>98.3</v>
      </c>
      <c r="K668" s="21"/>
      <c r="L668" s="83"/>
    </row>
    <row r="669" spans="1:14" ht="16" thickBot="1" x14ac:dyDescent="0.4">
      <c r="A669" s="62" t="s">
        <v>76</v>
      </c>
      <c r="B669" s="7">
        <v>44371</v>
      </c>
      <c r="C669" s="79">
        <v>42930</v>
      </c>
      <c r="D669" s="62" t="s">
        <v>193</v>
      </c>
      <c r="E669" s="108">
        <v>100.6</v>
      </c>
      <c r="F669" s="87"/>
      <c r="G669" s="62"/>
      <c r="H669" s="64"/>
      <c r="I669" s="87"/>
      <c r="J669" s="87"/>
      <c r="K669" s="65">
        <f>STDEV(E669:E671)/AVERAGE(E669:E671)</f>
        <v>1.7716294709742401E-2</v>
      </c>
      <c r="L669" s="77">
        <f>AVERAGE(E669:E671)</f>
        <v>98.899999999999991</v>
      </c>
      <c r="M669" s="87">
        <f>_xlfn.STDEV.S(E669:E671)</f>
        <v>1.7521415467935233</v>
      </c>
      <c r="N669" s="62" t="s">
        <v>194</v>
      </c>
    </row>
    <row r="670" spans="1:14" x14ac:dyDescent="0.35">
      <c r="A670" s="59"/>
      <c r="B670" s="8"/>
      <c r="C670" s="79">
        <v>42931</v>
      </c>
      <c r="D670" s="59"/>
      <c r="E670" s="109">
        <v>97.1</v>
      </c>
      <c r="F670" s="89"/>
      <c r="G670" s="59"/>
      <c r="H670" s="60"/>
      <c r="I670" s="89"/>
      <c r="J670" s="89"/>
      <c r="K670" s="61"/>
      <c r="L670" s="88"/>
      <c r="M670" s="89"/>
      <c r="N670" s="59"/>
    </row>
    <row r="671" spans="1:14" x14ac:dyDescent="0.35">
      <c r="B671" s="9"/>
      <c r="C671" s="79">
        <v>42932</v>
      </c>
      <c r="E671" s="104">
        <v>99</v>
      </c>
      <c r="K671" s="21"/>
      <c r="L671" s="83"/>
    </row>
    <row r="672" spans="1:14" ht="16" thickBot="1" x14ac:dyDescent="0.4">
      <c r="A672" s="62" t="s">
        <v>76</v>
      </c>
      <c r="B672" s="7">
        <v>44372</v>
      </c>
      <c r="C672" s="79">
        <v>42933</v>
      </c>
      <c r="D672" s="62" t="s">
        <v>195</v>
      </c>
      <c r="E672" s="108">
        <v>100.5</v>
      </c>
      <c r="F672" s="87"/>
      <c r="G672" s="62"/>
      <c r="H672" s="64"/>
      <c r="I672" s="87"/>
      <c r="J672" s="87"/>
      <c r="K672" s="65">
        <f>STDEV(E672:E674)/AVERAGE(E672:E674)</f>
        <v>4.161924082347182E-2</v>
      </c>
      <c r="L672" s="77">
        <f>AVERAGE(E672:E674)</f>
        <v>102.76666666666667</v>
      </c>
      <c r="M672" s="87">
        <f>_xlfn.STDEV.S(E672:E674)</f>
        <v>4.2770706486254539</v>
      </c>
      <c r="N672" s="62" t="s">
        <v>196</v>
      </c>
    </row>
    <row r="673" spans="1:14" x14ac:dyDescent="0.35">
      <c r="A673" s="59"/>
      <c r="B673" s="59"/>
      <c r="C673" s="79">
        <v>42934</v>
      </c>
      <c r="D673" s="59"/>
      <c r="E673" s="109">
        <v>100.1</v>
      </c>
      <c r="F673" s="89"/>
      <c r="G673" s="59"/>
      <c r="H673" s="60"/>
      <c r="I673" s="89"/>
      <c r="J673" s="89"/>
      <c r="K673" s="60"/>
      <c r="L673" s="89"/>
      <c r="M673" s="89"/>
      <c r="N673" s="59"/>
    </row>
    <row r="674" spans="1:14" x14ac:dyDescent="0.35">
      <c r="C674" s="79">
        <v>42935</v>
      </c>
      <c r="E674" s="97">
        <v>107.7</v>
      </c>
    </row>
    <row r="675" spans="1:14" ht="16" thickBot="1" x14ac:dyDescent="0.4">
      <c r="C675" s="79">
        <v>42936</v>
      </c>
      <c r="E675" s="97">
        <v>98.7</v>
      </c>
      <c r="K675" s="65">
        <f>STDEV(E675:E677)/AVERAGE(E675:E677)</f>
        <v>1.073202738865533E-2</v>
      </c>
      <c r="L675" s="77">
        <f>AVERAGE(E675:E677)</f>
        <v>99.633333333333326</v>
      </c>
      <c r="M675" s="87">
        <f>_xlfn.STDEV.S(E675:E677)</f>
        <v>1.0692676621563593</v>
      </c>
    </row>
    <row r="676" spans="1:14" x14ac:dyDescent="0.35">
      <c r="C676" s="79">
        <v>42937</v>
      </c>
      <c r="E676" s="97">
        <v>100.8</v>
      </c>
    </row>
    <row r="677" spans="1:14" x14ac:dyDescent="0.35">
      <c r="C677" s="79">
        <v>42938</v>
      </c>
      <c r="E677" s="97">
        <v>99.4</v>
      </c>
    </row>
    <row r="678" spans="1:14" ht="16" thickBot="1" x14ac:dyDescent="0.4">
      <c r="C678" s="79">
        <v>42939</v>
      </c>
      <c r="E678" s="97">
        <v>101.2</v>
      </c>
      <c r="K678" s="65">
        <f>STDEV(E678:E680)/AVERAGE(E678:E680)</f>
        <v>3.0035887755970964E-2</v>
      </c>
      <c r="L678" s="77">
        <f>AVERAGE(E678:E680)</f>
        <v>98.333333333333329</v>
      </c>
      <c r="M678" s="87">
        <f>_xlfn.STDEV.S(E678:E680)</f>
        <v>2.9535289626704779</v>
      </c>
    </row>
    <row r="679" spans="1:14" ht="16" thickBot="1" x14ac:dyDescent="0.4">
      <c r="C679" s="79">
        <v>42940</v>
      </c>
      <c r="E679" s="97">
        <v>95.3</v>
      </c>
      <c r="K679" s="65"/>
      <c r="L679" s="77"/>
      <c r="M679" s="87"/>
    </row>
    <row r="680" spans="1:14" ht="16" thickBot="1" x14ac:dyDescent="0.4">
      <c r="C680" s="79">
        <v>42941</v>
      </c>
      <c r="E680" s="97">
        <v>98.5</v>
      </c>
      <c r="K680" s="65"/>
      <c r="L680" s="77"/>
      <c r="M680" s="87"/>
    </row>
    <row r="681" spans="1:14" ht="16" thickBot="1" x14ac:dyDescent="0.4">
      <c r="A681" s="15" t="s">
        <v>225</v>
      </c>
      <c r="B681" s="32">
        <v>44432</v>
      </c>
      <c r="C681" s="79">
        <v>42942</v>
      </c>
      <c r="D681" s="15" t="s">
        <v>226</v>
      </c>
      <c r="E681" s="97">
        <v>96.9</v>
      </c>
      <c r="K681" s="65">
        <f>STDEV(E681:E683)/AVERAGE(E681:E683)</f>
        <v>9.1442329396250986E-3</v>
      </c>
      <c r="L681" s="77">
        <f t="shared" ref="L681:L714" si="77">AVERAGE(E681:E683)</f>
        <v>97.2</v>
      </c>
      <c r="M681" s="87">
        <f t="shared" ref="M681:M720" si="78">_xlfn.STDEV.S(E681:E683)</f>
        <v>0.88881944173155958</v>
      </c>
      <c r="N681" s="15" t="s">
        <v>232</v>
      </c>
    </row>
    <row r="682" spans="1:14" ht="16" thickBot="1" x14ac:dyDescent="0.4">
      <c r="C682" s="79">
        <v>42943</v>
      </c>
      <c r="E682" s="97">
        <v>98.2</v>
      </c>
      <c r="K682" s="65"/>
      <c r="L682" s="77"/>
      <c r="M682" s="87"/>
    </row>
    <row r="683" spans="1:14" ht="16" thickBot="1" x14ac:dyDescent="0.4">
      <c r="C683" s="79">
        <v>42944</v>
      </c>
      <c r="E683" s="108">
        <v>96.5</v>
      </c>
      <c r="K683" s="65"/>
      <c r="L683" s="77"/>
      <c r="M683" s="87"/>
    </row>
    <row r="684" spans="1:14" ht="16" thickBot="1" x14ac:dyDescent="0.4">
      <c r="C684" s="79">
        <v>42945</v>
      </c>
      <c r="E684" s="97">
        <v>97.6</v>
      </c>
      <c r="K684" s="65">
        <f>STDEV(E684:E686)/AVERAGE(E684:E686)</f>
        <v>3.8963350571527924E-3</v>
      </c>
      <c r="L684" s="77">
        <f t="shared" si="77"/>
        <v>97.166666666666671</v>
      </c>
      <c r="M684" s="87">
        <f t="shared" si="78"/>
        <v>0.37859388972001301</v>
      </c>
    </row>
    <row r="685" spans="1:14" ht="16" thickBot="1" x14ac:dyDescent="0.4">
      <c r="C685" s="79">
        <v>42946</v>
      </c>
      <c r="E685" s="97">
        <v>97</v>
      </c>
      <c r="K685" s="65"/>
      <c r="L685" s="77"/>
      <c r="M685" s="87"/>
    </row>
    <row r="686" spans="1:14" ht="16" thickBot="1" x14ac:dyDescent="0.4">
      <c r="C686" s="79">
        <v>42947</v>
      </c>
      <c r="E686" s="97">
        <v>96.9</v>
      </c>
      <c r="K686" s="65"/>
      <c r="L686" s="77"/>
      <c r="M686" s="87"/>
    </row>
    <row r="687" spans="1:14" ht="16" thickBot="1" x14ac:dyDescent="0.4">
      <c r="C687" s="79">
        <v>42948</v>
      </c>
      <c r="E687" s="97">
        <v>96.3</v>
      </c>
      <c r="K687" s="65">
        <f>STDEV(E687:E689)/AVERAGE(E687:E689)</f>
        <v>1.0373443983402637E-3</v>
      </c>
      <c r="L687" s="77">
        <f t="shared" si="77"/>
        <v>96.399999999999991</v>
      </c>
      <c r="M687" s="87">
        <f t="shared" si="78"/>
        <v>0.10000000000000142</v>
      </c>
    </row>
    <row r="688" spans="1:14" ht="16" thickBot="1" x14ac:dyDescent="0.4">
      <c r="C688" s="79">
        <v>42949</v>
      </c>
      <c r="E688" s="97">
        <v>96.4</v>
      </c>
      <c r="K688" s="65"/>
      <c r="L688" s="77"/>
      <c r="M688" s="87"/>
    </row>
    <row r="689" spans="1:14" ht="16" thickBot="1" x14ac:dyDescent="0.4">
      <c r="C689" s="79">
        <v>42950</v>
      </c>
      <c r="E689" s="97">
        <v>96.5</v>
      </c>
      <c r="K689" s="65"/>
      <c r="L689" s="77"/>
      <c r="M689" s="87"/>
    </row>
    <row r="690" spans="1:14" ht="19.5" customHeight="1" thickBot="1" x14ac:dyDescent="0.4">
      <c r="A690" s="15" t="s">
        <v>225</v>
      </c>
      <c r="B690" s="32">
        <v>44440</v>
      </c>
      <c r="C690" s="79">
        <v>42951</v>
      </c>
      <c r="D690" s="15" t="s">
        <v>227</v>
      </c>
      <c r="E690" s="97">
        <v>100</v>
      </c>
      <c r="K690" s="65">
        <f t="shared" ref="K690:K711" si="79">STDEV(E690:E692)/AVERAGE(E690:E692)</f>
        <v>5.0568214569797348E-3</v>
      </c>
      <c r="L690" s="77">
        <f t="shared" si="77"/>
        <v>99.533333333333346</v>
      </c>
      <c r="M690" s="87">
        <f t="shared" si="78"/>
        <v>0.50332229568471631</v>
      </c>
    </row>
    <row r="691" spans="1:14" ht="19.5" customHeight="1" thickBot="1" x14ac:dyDescent="0.4">
      <c r="C691" s="79">
        <v>42952</v>
      </c>
      <c r="E691" s="97">
        <v>99.6</v>
      </c>
      <c r="K691" s="65"/>
      <c r="L691" s="77"/>
      <c r="M691" s="87"/>
    </row>
    <row r="692" spans="1:14" ht="19.5" customHeight="1" thickBot="1" x14ac:dyDescent="0.4">
      <c r="C692" s="79">
        <v>42953</v>
      </c>
      <c r="E692" s="97">
        <v>99</v>
      </c>
      <c r="K692" s="65"/>
      <c r="L692" s="77"/>
      <c r="M692" s="87"/>
    </row>
    <row r="693" spans="1:14" ht="19.5" customHeight="1" thickBot="1" x14ac:dyDescent="0.4">
      <c r="C693" s="79">
        <v>42954</v>
      </c>
      <c r="E693" s="97">
        <v>100</v>
      </c>
      <c r="K693" s="65">
        <f t="shared" si="79"/>
        <v>7.1398177302223597E-3</v>
      </c>
      <c r="L693" s="77">
        <f t="shared" si="77"/>
        <v>99.366666666666674</v>
      </c>
      <c r="M693" s="87">
        <f t="shared" si="78"/>
        <v>0.70945988845976182</v>
      </c>
    </row>
    <row r="694" spans="1:14" ht="19.5" customHeight="1" thickBot="1" x14ac:dyDescent="0.4">
      <c r="C694" s="79">
        <v>42955</v>
      </c>
      <c r="E694" s="97">
        <v>98.6</v>
      </c>
      <c r="K694" s="65"/>
      <c r="L694" s="77"/>
      <c r="M694" s="87"/>
    </row>
    <row r="695" spans="1:14" ht="19.5" customHeight="1" thickBot="1" x14ac:dyDescent="0.4">
      <c r="C695" s="79">
        <v>42956</v>
      </c>
      <c r="E695" s="97">
        <v>99.5</v>
      </c>
      <c r="K695" s="65"/>
      <c r="L695" s="77"/>
      <c r="M695" s="87"/>
    </row>
    <row r="696" spans="1:14" ht="16" thickBot="1" x14ac:dyDescent="0.4">
      <c r="A696" s="15" t="s">
        <v>225</v>
      </c>
      <c r="B696" s="32">
        <v>44466</v>
      </c>
      <c r="C696" s="79">
        <v>42957</v>
      </c>
      <c r="D696" s="15" t="s">
        <v>228</v>
      </c>
      <c r="E696" s="97">
        <v>93.7</v>
      </c>
      <c r="K696" s="65">
        <f t="shared" si="79"/>
        <v>5.4023860001937447E-3</v>
      </c>
      <c r="L696" s="77">
        <f t="shared" si="77"/>
        <v>93.166666666666671</v>
      </c>
      <c r="M696" s="87">
        <f t="shared" si="78"/>
        <v>0.5033222956847172</v>
      </c>
      <c r="N696" s="15" t="s">
        <v>230</v>
      </c>
    </row>
    <row r="697" spans="1:14" ht="16" thickBot="1" x14ac:dyDescent="0.4">
      <c r="C697" s="79">
        <v>42958</v>
      </c>
      <c r="E697" s="97">
        <v>92.7</v>
      </c>
      <c r="K697" s="65"/>
      <c r="L697" s="77"/>
      <c r="M697" s="87"/>
    </row>
    <row r="698" spans="1:14" ht="16" thickBot="1" x14ac:dyDescent="0.4">
      <c r="C698" s="79">
        <v>42959</v>
      </c>
      <c r="E698" s="97">
        <v>93.1</v>
      </c>
      <c r="K698" s="65"/>
      <c r="L698" s="77"/>
      <c r="M698" s="87"/>
    </row>
    <row r="699" spans="1:14" ht="16" thickBot="1" x14ac:dyDescent="0.4">
      <c r="C699" s="79">
        <v>42960</v>
      </c>
      <c r="E699" s="97">
        <v>92.4</v>
      </c>
      <c r="K699" s="65">
        <f t="shared" si="79"/>
        <v>3.112959754796688E-3</v>
      </c>
      <c r="L699" s="77">
        <f t="shared" si="77"/>
        <v>92.733333333333348</v>
      </c>
      <c r="M699" s="87">
        <f t="shared" si="78"/>
        <v>0.28867513459481292</v>
      </c>
    </row>
    <row r="700" spans="1:14" ht="16" thickBot="1" x14ac:dyDescent="0.4">
      <c r="C700" s="79">
        <v>42961</v>
      </c>
      <c r="E700" s="97">
        <v>92.9</v>
      </c>
      <c r="K700" s="65"/>
      <c r="L700" s="77"/>
      <c r="M700" s="87"/>
    </row>
    <row r="701" spans="1:14" ht="16" thickBot="1" x14ac:dyDescent="0.4">
      <c r="C701" s="79">
        <v>42962</v>
      </c>
      <c r="E701" s="97">
        <v>92.9</v>
      </c>
      <c r="K701" s="65"/>
      <c r="L701" s="77"/>
      <c r="M701" s="87"/>
    </row>
    <row r="702" spans="1:14" ht="16" thickBot="1" x14ac:dyDescent="0.4">
      <c r="A702" s="15" t="s">
        <v>225</v>
      </c>
      <c r="B702" s="32">
        <v>44468</v>
      </c>
      <c r="C702" s="79">
        <v>42963</v>
      </c>
      <c r="D702" s="15" t="s">
        <v>229</v>
      </c>
      <c r="E702" s="97">
        <v>97.2</v>
      </c>
      <c r="K702" s="65">
        <f t="shared" si="79"/>
        <v>1.3212813852676584E-2</v>
      </c>
      <c r="L702" s="77">
        <f t="shared" si="77"/>
        <v>95.833333333333329</v>
      </c>
      <c r="M702" s="87">
        <f t="shared" si="78"/>
        <v>1.2662279942148393</v>
      </c>
    </row>
    <row r="703" spans="1:14" ht="16" thickBot="1" x14ac:dyDescent="0.4">
      <c r="C703" s="79">
        <v>42964</v>
      </c>
      <c r="E703" s="97">
        <v>94.7</v>
      </c>
      <c r="K703" s="65"/>
      <c r="L703" s="77"/>
      <c r="M703" s="87"/>
    </row>
    <row r="704" spans="1:14" ht="16" thickBot="1" x14ac:dyDescent="0.4">
      <c r="C704" s="79">
        <v>42965</v>
      </c>
      <c r="E704" s="97">
        <v>95.6</v>
      </c>
      <c r="K704" s="65"/>
      <c r="L704" s="77"/>
      <c r="M704" s="87"/>
    </row>
    <row r="705" spans="1:13" ht="16" thickBot="1" x14ac:dyDescent="0.4">
      <c r="C705" s="79">
        <v>42966</v>
      </c>
      <c r="E705" s="97">
        <v>94.6</v>
      </c>
      <c r="K705" s="65">
        <f t="shared" si="79"/>
        <v>1.2778912878777733E-2</v>
      </c>
      <c r="L705" s="77">
        <f t="shared" si="77"/>
        <v>95.2</v>
      </c>
      <c r="M705" s="87">
        <f t="shared" si="78"/>
        <v>1.2165525060596403</v>
      </c>
    </row>
    <row r="706" spans="1:13" ht="16" thickBot="1" x14ac:dyDescent="0.4">
      <c r="C706" s="79">
        <v>42967</v>
      </c>
      <c r="E706" s="97">
        <v>94.4</v>
      </c>
      <c r="K706" s="65"/>
      <c r="L706" s="77"/>
      <c r="M706" s="87"/>
    </row>
    <row r="707" spans="1:13" ht="16" thickBot="1" x14ac:dyDescent="0.4">
      <c r="C707" s="79">
        <v>42968</v>
      </c>
      <c r="E707" s="97">
        <v>96.6</v>
      </c>
      <c r="K707" s="65"/>
      <c r="L707" s="77"/>
      <c r="M707" s="87"/>
    </row>
    <row r="708" spans="1:13" ht="16" thickBot="1" x14ac:dyDescent="0.4">
      <c r="A708" s="15" t="s">
        <v>225</v>
      </c>
      <c r="B708" s="32">
        <v>44470</v>
      </c>
      <c r="C708" s="79">
        <v>42969</v>
      </c>
      <c r="D708" s="15" t="s">
        <v>231</v>
      </c>
      <c r="E708" s="97">
        <v>94.8</v>
      </c>
      <c r="K708" s="65">
        <f t="shared" si="79"/>
        <v>7.7973710816275918E-3</v>
      </c>
      <c r="L708" s="77">
        <f t="shared" si="77"/>
        <v>94.533333333333346</v>
      </c>
      <c r="M708" s="87">
        <f t="shared" si="78"/>
        <v>0.73711147958319512</v>
      </c>
    </row>
    <row r="709" spans="1:13" ht="16" thickBot="1" x14ac:dyDescent="0.4">
      <c r="C709" s="79">
        <v>42970</v>
      </c>
      <c r="E709" s="97">
        <v>93.7</v>
      </c>
      <c r="K709" s="65"/>
      <c r="L709" s="77"/>
      <c r="M709" s="87"/>
    </row>
    <row r="710" spans="1:13" ht="16" thickBot="1" x14ac:dyDescent="0.4">
      <c r="C710" s="79">
        <v>42971</v>
      </c>
      <c r="E710" s="97">
        <v>95.1</v>
      </c>
      <c r="K710" s="65"/>
      <c r="L710" s="77"/>
      <c r="M710" s="87"/>
    </row>
    <row r="711" spans="1:13" ht="16" thickBot="1" x14ac:dyDescent="0.4">
      <c r="C711" s="79">
        <v>42972</v>
      </c>
      <c r="E711" s="97">
        <v>95.4</v>
      </c>
      <c r="K711" s="65">
        <f t="shared" si="79"/>
        <v>4.3855323022461284E-3</v>
      </c>
      <c r="L711" s="77">
        <f t="shared" si="77"/>
        <v>94.933333333333337</v>
      </c>
      <c r="M711" s="87">
        <f t="shared" si="78"/>
        <v>0.41633319989323248</v>
      </c>
    </row>
    <row r="712" spans="1:13" ht="16" thickBot="1" x14ac:dyDescent="0.4">
      <c r="C712" s="79">
        <v>42973</v>
      </c>
      <c r="E712" s="97">
        <v>94.6</v>
      </c>
      <c r="K712" s="65"/>
      <c r="L712" s="77"/>
      <c r="M712" s="87"/>
    </row>
    <row r="713" spans="1:13" ht="16" thickBot="1" x14ac:dyDescent="0.4">
      <c r="C713" s="79">
        <v>42974</v>
      </c>
      <c r="E713" s="97">
        <v>94.8</v>
      </c>
      <c r="K713" s="65"/>
      <c r="L713" s="77"/>
      <c r="M713" s="87"/>
    </row>
    <row r="714" spans="1:13" ht="16" thickBot="1" x14ac:dyDescent="0.4">
      <c r="A714" s="15" t="s">
        <v>225</v>
      </c>
      <c r="B714" s="32">
        <v>44474</v>
      </c>
      <c r="C714" s="79">
        <v>42975</v>
      </c>
      <c r="D714" s="15" t="s">
        <v>236</v>
      </c>
      <c r="E714" s="97">
        <v>95.4</v>
      </c>
      <c r="K714" s="65">
        <f>STDEV(E714:E716)/AVERAGE(E714:E716)</f>
        <v>4.3855323022461284E-3</v>
      </c>
      <c r="L714" s="77">
        <f t="shared" si="77"/>
        <v>94.933333333333337</v>
      </c>
      <c r="M714" s="87">
        <f t="shared" si="78"/>
        <v>0.41633319989323248</v>
      </c>
    </row>
    <row r="715" spans="1:13" ht="16" thickBot="1" x14ac:dyDescent="0.4">
      <c r="C715" s="79">
        <v>42976</v>
      </c>
      <c r="E715" s="97">
        <v>94.6</v>
      </c>
      <c r="K715" s="65"/>
      <c r="L715" s="77"/>
      <c r="M715" s="87"/>
    </row>
    <row r="716" spans="1:13" ht="16" thickBot="1" x14ac:dyDescent="0.4">
      <c r="C716" s="79">
        <v>42977</v>
      </c>
      <c r="E716" s="97">
        <v>94.8</v>
      </c>
      <c r="K716" s="65"/>
      <c r="L716" s="77"/>
      <c r="M716" s="87"/>
    </row>
    <row r="717" spans="1:13" ht="16" thickBot="1" x14ac:dyDescent="0.4">
      <c r="A717" s="15" t="s">
        <v>225</v>
      </c>
      <c r="B717" s="32">
        <v>44497</v>
      </c>
      <c r="C717" s="79">
        <v>42978</v>
      </c>
      <c r="D717" s="15" t="s">
        <v>234</v>
      </c>
      <c r="E717" s="97">
        <v>95.4</v>
      </c>
      <c r="K717" s="65">
        <f>STDEV(E717:E719)/AVERAGE(E717:E719)</f>
        <v>7.7946226251308049E-3</v>
      </c>
      <c r="L717" s="77">
        <f>AVERAGE(E717:E719)</f>
        <v>94.566666666666663</v>
      </c>
      <c r="M717" s="87">
        <f t="shared" si="78"/>
        <v>0.73711147958320311</v>
      </c>
    </row>
    <row r="718" spans="1:13" ht="16" thickBot="1" x14ac:dyDescent="0.4">
      <c r="C718" s="79">
        <v>42979</v>
      </c>
      <c r="E718" s="97">
        <v>94</v>
      </c>
      <c r="K718" s="65"/>
      <c r="L718" s="77"/>
      <c r="M718" s="87"/>
    </row>
    <row r="719" spans="1:13" ht="16" thickBot="1" x14ac:dyDescent="0.4">
      <c r="C719" s="79">
        <v>42980</v>
      </c>
      <c r="E719" s="97">
        <v>94.3</v>
      </c>
      <c r="K719" s="65"/>
      <c r="L719" s="77"/>
      <c r="M719" s="87"/>
    </row>
    <row r="720" spans="1:13" ht="16" thickBot="1" x14ac:dyDescent="0.4">
      <c r="A720" s="15" t="s">
        <v>233</v>
      </c>
      <c r="B720" s="32">
        <v>44497</v>
      </c>
      <c r="C720" s="79">
        <v>42981</v>
      </c>
      <c r="D720" s="15" t="s">
        <v>235</v>
      </c>
      <c r="E720" s="97">
        <v>95</v>
      </c>
      <c r="K720" s="65">
        <f>STDEV(E720:E722)/AVERAGE(E720:E722)</f>
        <v>1.2396612010752433E-2</v>
      </c>
      <c r="L720" s="77">
        <f t="shared" ref="L720:L745" si="80">AVERAGE(E720:E722)</f>
        <v>94.533333333333346</v>
      </c>
      <c r="M720" s="87">
        <f t="shared" si="78"/>
        <v>1.1718930554164635</v>
      </c>
    </row>
    <row r="721" spans="1:14" ht="16" thickBot="1" x14ac:dyDescent="0.4">
      <c r="C721" s="79">
        <v>42982</v>
      </c>
      <c r="E721" s="97">
        <v>95.4</v>
      </c>
      <c r="K721" s="65"/>
      <c r="L721" s="77"/>
      <c r="M721" s="87"/>
    </row>
    <row r="722" spans="1:14" ht="16" thickBot="1" x14ac:dyDescent="0.4">
      <c r="C722" s="79">
        <v>42983</v>
      </c>
      <c r="E722" s="97">
        <v>93.2</v>
      </c>
      <c r="K722" s="65"/>
      <c r="L722" s="77"/>
      <c r="M722" s="87"/>
    </row>
    <row r="723" spans="1:14" ht="16" thickBot="1" x14ac:dyDescent="0.4">
      <c r="A723" s="15" t="s">
        <v>225</v>
      </c>
      <c r="B723" s="32">
        <v>44504</v>
      </c>
      <c r="C723" s="79">
        <v>42984</v>
      </c>
      <c r="D723" s="15" t="s">
        <v>238</v>
      </c>
      <c r="E723" s="97">
        <v>95.4</v>
      </c>
      <c r="K723" s="65">
        <f>STDEV(E723:E728)/AVERAGE(E723:E728)</f>
        <v>9.2626690833681018E-3</v>
      </c>
      <c r="L723" s="77">
        <f>AVERAGE(E723:E728)</f>
        <v>94.550000000000011</v>
      </c>
      <c r="M723" s="87">
        <f>_xlfn.STDEV.S(E723:E728)</f>
        <v>0.87578536183245415</v>
      </c>
    </row>
    <row r="724" spans="1:14" ht="16" thickBot="1" x14ac:dyDescent="0.4">
      <c r="C724" s="79">
        <v>42985</v>
      </c>
      <c r="E724" s="97">
        <v>94</v>
      </c>
      <c r="K724" s="65"/>
      <c r="L724" s="77"/>
      <c r="M724" s="87"/>
    </row>
    <row r="725" spans="1:14" ht="16" thickBot="1" x14ac:dyDescent="0.4">
      <c r="C725" s="79">
        <v>42986</v>
      </c>
      <c r="E725" s="97">
        <v>94.3</v>
      </c>
      <c r="K725" s="65"/>
      <c r="L725" s="77"/>
      <c r="M725" s="87"/>
    </row>
    <row r="726" spans="1:14" ht="16" thickBot="1" x14ac:dyDescent="0.4">
      <c r="C726" s="79">
        <v>42987</v>
      </c>
      <c r="E726" s="97">
        <v>95</v>
      </c>
      <c r="K726" s="65"/>
      <c r="L726" s="77"/>
      <c r="M726" s="87"/>
    </row>
    <row r="727" spans="1:14" ht="16" thickBot="1" x14ac:dyDescent="0.4">
      <c r="C727" s="79">
        <v>42988</v>
      </c>
      <c r="E727" s="97">
        <v>95.4</v>
      </c>
      <c r="K727" s="65"/>
      <c r="L727" s="77"/>
      <c r="M727" s="87"/>
    </row>
    <row r="728" spans="1:14" ht="16" thickBot="1" x14ac:dyDescent="0.4">
      <c r="C728" s="79">
        <v>42989</v>
      </c>
      <c r="E728" s="97">
        <v>93.2</v>
      </c>
      <c r="K728" s="65"/>
      <c r="L728" s="77"/>
      <c r="M728" s="87"/>
    </row>
    <row r="729" spans="1:14" ht="16" thickBot="1" x14ac:dyDescent="0.4">
      <c r="A729" s="15" t="s">
        <v>225</v>
      </c>
      <c r="B729" s="32">
        <v>44529</v>
      </c>
      <c r="C729" s="79">
        <v>42990</v>
      </c>
      <c r="D729" s="15" t="s">
        <v>239</v>
      </c>
      <c r="E729" s="97">
        <v>94.6</v>
      </c>
      <c r="K729" s="65">
        <f>STDEV(E729:E733)/AVERAGE(E729:E733)</f>
        <v>1.1262278378487447E-2</v>
      </c>
      <c r="L729" s="77">
        <f>AVERAGE(E729:E733)</f>
        <v>95.92</v>
      </c>
      <c r="M729" s="87">
        <f>_xlfn.STDEV.S(E729:E733)</f>
        <v>1.080277742064516</v>
      </c>
      <c r="N729" s="15" t="s">
        <v>240</v>
      </c>
    </row>
    <row r="730" spans="1:14" ht="16" thickBot="1" x14ac:dyDescent="0.4">
      <c r="C730" s="79">
        <v>42991</v>
      </c>
      <c r="E730" s="97">
        <v>97.2</v>
      </c>
      <c r="K730" s="65"/>
      <c r="L730" s="77"/>
      <c r="M730" s="87"/>
    </row>
    <row r="731" spans="1:14" ht="16" thickBot="1" x14ac:dyDescent="0.4">
      <c r="C731" s="79">
        <v>42992</v>
      </c>
      <c r="E731" s="97">
        <v>96</v>
      </c>
      <c r="K731" s="65"/>
      <c r="L731" s="77"/>
      <c r="M731" s="87"/>
    </row>
    <row r="732" spans="1:14" ht="16" thickBot="1" x14ac:dyDescent="0.4">
      <c r="C732" s="79">
        <v>42993</v>
      </c>
      <c r="E732" s="97">
        <v>96.7</v>
      </c>
      <c r="K732" s="65"/>
      <c r="L732" s="77"/>
      <c r="M732" s="87"/>
    </row>
    <row r="733" spans="1:14" ht="16" thickBot="1" x14ac:dyDescent="0.4">
      <c r="C733" s="79">
        <v>42994</v>
      </c>
      <c r="E733" s="97">
        <v>95.1</v>
      </c>
      <c r="K733" s="65"/>
      <c r="L733" s="77"/>
      <c r="M733" s="87"/>
    </row>
    <row r="734" spans="1:14" ht="16" thickBot="1" x14ac:dyDescent="0.4">
      <c r="A734" s="15" t="s">
        <v>225</v>
      </c>
      <c r="B734" s="32">
        <v>44529</v>
      </c>
      <c r="C734" s="79">
        <v>42995</v>
      </c>
      <c r="D734" s="15" t="s">
        <v>239</v>
      </c>
      <c r="E734" s="97">
        <v>97</v>
      </c>
      <c r="K734" s="65">
        <f>STDEV(E734:E738)/AVERAGE(E734:E738)</f>
        <v>2.0493726204075524E-2</v>
      </c>
      <c r="L734" s="77">
        <f>AVERAGE(E734:E738)</f>
        <v>99.14</v>
      </c>
      <c r="M734" s="87">
        <f>_xlfn.STDEV.S(E734:E738)</f>
        <v>2.0317480158720476</v>
      </c>
      <c r="N734" s="15" t="s">
        <v>241</v>
      </c>
    </row>
    <row r="735" spans="1:14" ht="16" thickBot="1" x14ac:dyDescent="0.4">
      <c r="C735" s="79">
        <v>42996</v>
      </c>
      <c r="E735" s="97">
        <v>98.6</v>
      </c>
      <c r="K735" s="65"/>
      <c r="L735" s="77"/>
      <c r="M735" s="87"/>
    </row>
    <row r="736" spans="1:14" ht="16" thickBot="1" x14ac:dyDescent="0.4">
      <c r="C736" s="79">
        <v>42997</v>
      </c>
      <c r="E736" s="97">
        <v>97.9</v>
      </c>
      <c r="K736" s="65"/>
      <c r="L736" s="77"/>
      <c r="M736" s="87"/>
    </row>
    <row r="737" spans="1:13" ht="16" thickBot="1" x14ac:dyDescent="0.4">
      <c r="C737" s="79">
        <v>42998</v>
      </c>
      <c r="E737" s="97">
        <v>102.2</v>
      </c>
      <c r="K737" s="65"/>
      <c r="L737" s="77"/>
      <c r="M737" s="87"/>
    </row>
    <row r="738" spans="1:13" ht="16" thickBot="1" x14ac:dyDescent="0.4">
      <c r="C738" s="79">
        <v>42999</v>
      </c>
      <c r="E738" s="97">
        <v>100</v>
      </c>
      <c r="K738" s="65"/>
      <c r="L738" s="77"/>
      <c r="M738" s="87"/>
    </row>
    <row r="739" spans="1:13" ht="16" thickBot="1" x14ac:dyDescent="0.4">
      <c r="A739" s="15" t="s">
        <v>225</v>
      </c>
      <c r="B739" s="32">
        <v>44590</v>
      </c>
      <c r="C739" s="79">
        <v>43000</v>
      </c>
      <c r="D739" s="15" t="s">
        <v>238</v>
      </c>
      <c r="E739" s="97">
        <v>96.8</v>
      </c>
      <c r="K739" s="65">
        <f>STDEV(E739:E744)/AVERAGE(E739:E744)</f>
        <v>1.6122204624356866E-2</v>
      </c>
      <c r="L739" s="77">
        <f>AVERAGE(E739:E744)</f>
        <v>96.55</v>
      </c>
      <c r="M739" s="87">
        <f>_xlfn.STDEV.S(E739:E744)</f>
        <v>1.5565988564816555</v>
      </c>
    </row>
    <row r="740" spans="1:13" ht="16" thickBot="1" x14ac:dyDescent="0.4">
      <c r="C740" s="79">
        <v>43001</v>
      </c>
      <c r="E740" s="97">
        <v>98.8</v>
      </c>
      <c r="K740" s="65"/>
      <c r="L740" s="77"/>
      <c r="M740" s="87"/>
    </row>
    <row r="741" spans="1:13" ht="16" thickBot="1" x14ac:dyDescent="0.4">
      <c r="C741" s="79">
        <v>43002</v>
      </c>
      <c r="E741" s="97">
        <v>96.9</v>
      </c>
      <c r="K741" s="65"/>
      <c r="L741" s="77"/>
      <c r="M741" s="87"/>
    </row>
    <row r="742" spans="1:13" ht="16" thickBot="1" x14ac:dyDescent="0.4">
      <c r="C742" s="79">
        <v>43003</v>
      </c>
      <c r="E742" s="97">
        <v>96.8</v>
      </c>
      <c r="K742" s="65"/>
      <c r="L742" s="77"/>
      <c r="M742" s="87"/>
    </row>
    <row r="743" spans="1:13" ht="16" thickBot="1" x14ac:dyDescent="0.4">
      <c r="C743" s="79">
        <v>43004</v>
      </c>
      <c r="E743" s="97">
        <v>96</v>
      </c>
      <c r="K743" s="65"/>
      <c r="L743" s="77"/>
      <c r="M743" s="87"/>
    </row>
    <row r="744" spans="1:13" ht="16" thickBot="1" x14ac:dyDescent="0.4">
      <c r="C744" s="79">
        <v>43005</v>
      </c>
      <c r="E744" s="97">
        <v>94</v>
      </c>
      <c r="K744" s="65"/>
      <c r="L744" s="77"/>
      <c r="M744" s="87"/>
    </row>
    <row r="745" spans="1:13" ht="16" thickBot="1" x14ac:dyDescent="0.4">
      <c r="A745" s="15" t="s">
        <v>76</v>
      </c>
      <c r="B745" s="32">
        <v>44642</v>
      </c>
      <c r="C745" s="79">
        <v>43006</v>
      </c>
      <c r="D745" s="15" t="s">
        <v>237</v>
      </c>
      <c r="E745" s="97">
        <v>98.4</v>
      </c>
      <c r="K745" s="65">
        <f t="shared" ref="K745" si="81">STDEV(E745:E747)/AVERAGE(E745:E747)</f>
        <v>1.7595572516082247E-2</v>
      </c>
      <c r="L745" s="77">
        <f t="shared" si="80"/>
        <v>97.833333333333329</v>
      </c>
      <c r="M745" s="87">
        <f t="shared" ref="M745" si="82">_xlfn.STDEV.S(E745:E747)</f>
        <v>1.7214335111567132</v>
      </c>
    </row>
    <row r="746" spans="1:13" ht="16" thickBot="1" x14ac:dyDescent="0.4">
      <c r="C746" s="79">
        <v>43007</v>
      </c>
      <c r="E746" s="97">
        <v>95.9</v>
      </c>
      <c r="K746" s="65"/>
      <c r="L746" s="77"/>
      <c r="M746" s="87"/>
    </row>
    <row r="747" spans="1:13" ht="16" thickBot="1" x14ac:dyDescent="0.4">
      <c r="C747" s="79">
        <v>43008</v>
      </c>
      <c r="E747" s="97">
        <v>99.2</v>
      </c>
      <c r="K747" s="65"/>
      <c r="L747" s="77"/>
      <c r="M747" s="87"/>
    </row>
  </sheetData>
  <mergeCells count="4">
    <mergeCell ref="K573:M575"/>
    <mergeCell ref="K596:M598"/>
    <mergeCell ref="K623:M625"/>
    <mergeCell ref="A131:M131"/>
  </mergeCells>
  <pageMargins left="0.7" right="0.7" top="0.75" bottom="0.75" header="0.3" footer="0.3"/>
  <pageSetup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>Sigma-Aldrich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Rhee</dc:creator>
  <cp:lastModifiedBy>程佳琦</cp:lastModifiedBy>
  <cp:lastPrinted>2014-08-26T16:37:38Z</cp:lastPrinted>
  <dcterms:created xsi:type="dcterms:W3CDTF">2013-02-20T22:39:36Z</dcterms:created>
  <dcterms:modified xsi:type="dcterms:W3CDTF">2022-04-05T20:19:06Z</dcterms:modified>
</cp:coreProperties>
</file>