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1ac1d568b26fa6/Documentos/Github/OCB_Nextion/"/>
    </mc:Choice>
  </mc:AlternateContent>
  <xr:revisionPtr revIDLastSave="1001" documentId="13_ncr:1_{13B1AE9B-FBCA-4719-B508-737F3142BB12}" xr6:coauthVersionLast="47" xr6:coauthVersionMax="47" xr10:uidLastSave="{5761CF2F-862A-462A-8148-DD425F8FA163}"/>
  <bookViews>
    <workbookView xWindow="-28920" yWindow="-120" windowWidth="29040" windowHeight="15990" xr2:uid="{C3A8E743-1D4C-4CD8-88C3-786C813AB08A}"/>
  </bookViews>
  <sheets>
    <sheet name="Objetos Nextion" sheetId="1" r:id="rId1"/>
    <sheet name="Raspberry" sheetId="3" r:id="rId2"/>
    <sheet name="Planilha2" sheetId="5" r:id="rId3"/>
  </sheets>
  <definedNames>
    <definedName name="_xlnm._FilterDatabase" localSheetId="0" hidden="1">'Objetos Nextion'!$A$2:$S$154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4" i="1" l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M11" i="5"/>
  <c r="M12" i="5"/>
  <c r="M13" i="5"/>
  <c r="M14" i="5"/>
  <c r="M6" i="5"/>
  <c r="M7" i="5"/>
  <c r="M8" i="5"/>
  <c r="M9" i="5"/>
  <c r="M10" i="5"/>
  <c r="Q10" i="5"/>
  <c r="P13" i="5" s="1"/>
  <c r="K7" i="5"/>
  <c r="L7" i="5" s="1"/>
  <c r="K8" i="5"/>
  <c r="K9" i="5"/>
  <c r="K10" i="5"/>
  <c r="L10" i="5" s="1"/>
  <c r="K11" i="5"/>
  <c r="L11" i="5" s="1"/>
  <c r="K12" i="5"/>
  <c r="L12" i="5" s="1"/>
  <c r="K13" i="5"/>
  <c r="L13" i="5" s="1"/>
  <c r="K14" i="5"/>
  <c r="L14" i="5" s="1"/>
  <c r="K6" i="5"/>
  <c r="L8" i="5"/>
  <c r="L9" i="5"/>
  <c r="N8" i="5" l="1"/>
  <c r="N11" i="5"/>
  <c r="N7" i="5"/>
  <c r="N12" i="5"/>
  <c r="N9" i="5"/>
  <c r="N13" i="5"/>
  <c r="N10" i="5"/>
  <c r="N14" i="5"/>
  <c r="L6" i="5"/>
  <c r="N6" i="5" s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7" i="1"/>
  <c r="I137" i="1"/>
  <c r="H137" i="1"/>
  <c r="H136" i="1"/>
  <c r="I136" i="1" s="1"/>
  <c r="H135" i="1"/>
  <c r="J135" i="1" s="1"/>
  <c r="H134" i="1"/>
  <c r="J134" i="1" s="1"/>
  <c r="H133" i="1"/>
  <c r="J133" i="1" s="1"/>
  <c r="H132" i="1"/>
  <c r="I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H124" i="1"/>
  <c r="I124" i="1" s="1"/>
  <c r="I123" i="1"/>
  <c r="H123" i="1"/>
  <c r="J123" i="1" s="1"/>
  <c r="H122" i="1"/>
  <c r="J122" i="1" s="1"/>
  <c r="H121" i="1"/>
  <c r="I121" i="1" s="1"/>
  <c r="H120" i="1"/>
  <c r="J120" i="1" s="1"/>
  <c r="H119" i="1"/>
  <c r="J119" i="1" s="1"/>
  <c r="H118" i="1"/>
  <c r="J118" i="1" s="1"/>
  <c r="H117" i="1"/>
  <c r="I117" i="1" s="1"/>
  <c r="H116" i="1"/>
  <c r="J116" i="1" s="1"/>
  <c r="H115" i="1"/>
  <c r="I115" i="1" s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H59" i="1"/>
  <c r="J59" i="1" s="1"/>
  <c r="H138" i="1"/>
  <c r="I138" i="1" s="1"/>
  <c r="H56" i="1"/>
  <c r="J56" i="1" s="1"/>
  <c r="H55" i="1"/>
  <c r="J55" i="1" s="1"/>
  <c r="H54" i="1"/>
  <c r="J54" i="1" s="1"/>
  <c r="H39" i="1"/>
  <c r="I39" i="1" s="1"/>
  <c r="H21" i="1"/>
  <c r="J21" i="1" s="1"/>
  <c r="H20" i="1"/>
  <c r="J20" i="1" s="1"/>
  <c r="H19" i="1"/>
  <c r="J19" i="1" s="1"/>
  <c r="H18" i="1"/>
  <c r="J18" i="1" s="1"/>
  <c r="H17" i="1"/>
  <c r="J17" i="1" s="1"/>
  <c r="H16" i="1"/>
  <c r="J16" i="1" s="1"/>
  <c r="H10" i="1"/>
  <c r="J10" i="1" s="1"/>
  <c r="H9" i="1"/>
  <c r="J9" i="1" s="1"/>
  <c r="H8" i="1"/>
  <c r="J8" i="1" s="1"/>
  <c r="H7" i="1"/>
  <c r="J7" i="1" s="1"/>
  <c r="H6" i="1"/>
  <c r="J6" i="1" s="1"/>
  <c r="H4" i="1"/>
  <c r="J4" i="1" s="1"/>
  <c r="C2" i="5"/>
  <c r="C3" i="5" s="1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L114" i="1"/>
  <c r="I126" i="1" l="1"/>
  <c r="J115" i="1"/>
  <c r="I116" i="1"/>
  <c r="I127" i="1"/>
  <c r="I17" i="1"/>
  <c r="J124" i="1"/>
  <c r="I18" i="1"/>
  <c r="I56" i="1"/>
  <c r="I16" i="1"/>
  <c r="J121" i="1"/>
  <c r="I131" i="1"/>
  <c r="J132" i="1"/>
  <c r="I59" i="1"/>
  <c r="I119" i="1"/>
  <c r="I135" i="1"/>
  <c r="I8" i="1"/>
  <c r="I120" i="1"/>
  <c r="J136" i="1"/>
  <c r="I128" i="1"/>
  <c r="I19" i="1"/>
  <c r="I122" i="1"/>
  <c r="I130" i="1"/>
  <c r="J117" i="1"/>
  <c r="I125" i="1"/>
  <c r="I133" i="1"/>
  <c r="I118" i="1"/>
  <c r="I134" i="1"/>
  <c r="I129" i="1"/>
  <c r="J138" i="1"/>
  <c r="I54" i="1"/>
  <c r="I55" i="1"/>
  <c r="J39" i="1"/>
  <c r="I20" i="1"/>
  <c r="I21" i="1"/>
  <c r="I6" i="1"/>
  <c r="I9" i="1"/>
  <c r="I7" i="1"/>
  <c r="I10" i="1"/>
  <c r="I4" i="1"/>
</calcChain>
</file>

<file path=xl/sharedStrings.xml><?xml version="1.0" encoding="utf-8"?>
<sst xmlns="http://schemas.openxmlformats.org/spreadsheetml/2006/main" count="1038" uniqueCount="302">
  <si>
    <t>Tela</t>
  </si>
  <si>
    <t>Campo</t>
  </si>
  <si>
    <t>Tipo</t>
  </si>
  <si>
    <t>Tamanho</t>
  </si>
  <si>
    <t>min</t>
  </si>
  <si>
    <t>max</t>
  </si>
  <si>
    <t>numeros</t>
  </si>
  <si>
    <t>monitor</t>
  </si>
  <si>
    <t>tx_dia</t>
  </si>
  <si>
    <t>txt</t>
  </si>
  <si>
    <t>N(2)</t>
  </si>
  <si>
    <t>tx_mes</t>
  </si>
  <si>
    <t>C(10)</t>
  </si>
  <si>
    <t>tx_diasemana</t>
  </si>
  <si>
    <t>C(20)</t>
  </si>
  <si>
    <t>tx_hora</t>
  </si>
  <si>
    <t>tx_minuto</t>
  </si>
  <si>
    <t>ma_tempOleo</t>
  </si>
  <si>
    <t>val</t>
  </si>
  <si>
    <t>ma_pressOleo</t>
  </si>
  <si>
    <t>ma_combustivel</t>
  </si>
  <si>
    <t>V</t>
  </si>
  <si>
    <t>C</t>
  </si>
  <si>
    <t>Objeto</t>
  </si>
  <si>
    <t>Gauge</t>
  </si>
  <si>
    <t>Text</t>
  </si>
  <si>
    <t>tx_ano</t>
  </si>
  <si>
    <t>N(4)</t>
  </si>
  <si>
    <t>tx_externa</t>
  </si>
  <si>
    <t>tx_interna</t>
  </si>
  <si>
    <t>tx_ext_min</t>
  </si>
  <si>
    <t>tx_ext_max</t>
  </si>
  <si>
    <t>tx_int_min</t>
  </si>
  <si>
    <t>tx_int_max</t>
  </si>
  <si>
    <t>tx_log</t>
  </si>
  <si>
    <t>C(1000)</t>
  </si>
  <si>
    <t>bt_radio</t>
  </si>
  <si>
    <t>Hotspot</t>
  </si>
  <si>
    <t>bt_fone</t>
  </si>
  <si>
    <t>bt_setup</t>
  </si>
  <si>
    <t>Radio</t>
  </si>
  <si>
    <t>Controle</t>
  </si>
  <si>
    <t>Dia</t>
  </si>
  <si>
    <t>Ano</t>
  </si>
  <si>
    <t>Hora</t>
  </si>
  <si>
    <t>Minuto</t>
  </si>
  <si>
    <t>Mês</t>
  </si>
  <si>
    <t>Dia da Semana</t>
  </si>
  <si>
    <t>Temperatura Oleo</t>
  </si>
  <si>
    <t>Pressão Oleo</t>
  </si>
  <si>
    <t>Temp Externa</t>
  </si>
  <si>
    <t>Temp Interna</t>
  </si>
  <si>
    <t>Temp Externa Minima</t>
  </si>
  <si>
    <t>Temp Externa Maxima</t>
  </si>
  <si>
    <t>Temp Interna Minima</t>
  </si>
  <si>
    <t>Temp Interna Maxima</t>
  </si>
  <si>
    <t>Log Eventos</t>
  </si>
  <si>
    <t>Bateria</t>
  </si>
  <si>
    <t>Iluminação</t>
  </si>
  <si>
    <t>Mídias</t>
  </si>
  <si>
    <t>Combustível</t>
  </si>
  <si>
    <t>Vidro elétrico</t>
  </si>
  <si>
    <t>GPS</t>
  </si>
  <si>
    <t>Pneus</t>
  </si>
  <si>
    <t>GSM</t>
  </si>
  <si>
    <t>Temp Oleo</t>
  </si>
  <si>
    <t>Pressão combustivel</t>
  </si>
  <si>
    <t>Hallmeter</t>
  </si>
  <si>
    <t>Odometro</t>
  </si>
  <si>
    <t>Camera Ré</t>
  </si>
  <si>
    <t>bt_home</t>
  </si>
  <si>
    <t>pb_volume</t>
  </si>
  <si>
    <t>bt_mute</t>
  </si>
  <si>
    <t>tx_freq</t>
  </si>
  <si>
    <t>sl_freq</t>
  </si>
  <si>
    <t>bt_prev</t>
  </si>
  <si>
    <t>bt_next</t>
  </si>
  <si>
    <t>bt_p1</t>
  </si>
  <si>
    <t>bt_p2</t>
  </si>
  <si>
    <t>bt_p3</t>
  </si>
  <si>
    <t>bt_p4</t>
  </si>
  <si>
    <t>bt_p5</t>
  </si>
  <si>
    <t>bt_p6</t>
  </si>
  <si>
    <t>C(30)</t>
  </si>
  <si>
    <t>C(50)</t>
  </si>
  <si>
    <t>Button</t>
  </si>
  <si>
    <t>C(5)</t>
  </si>
  <si>
    <t>Botão Menu</t>
  </si>
  <si>
    <t>Botão Setup</t>
  </si>
  <si>
    <t>Volume</t>
  </si>
  <si>
    <t>Mostra a Frequencia</t>
  </si>
  <si>
    <t>Mostra Programação Radio</t>
  </si>
  <si>
    <t>Mostra Nome Radio</t>
  </si>
  <si>
    <t>Troca Frequencia</t>
  </si>
  <si>
    <t>Avança 0.1 a Frequencia</t>
  </si>
  <si>
    <t>Retrocede 0.1 a Frequencia</t>
  </si>
  <si>
    <t>Programação 1</t>
  </si>
  <si>
    <t>Programação 2</t>
  </si>
  <si>
    <t>Programação 3</t>
  </si>
  <si>
    <t>Programação 4</t>
  </si>
  <si>
    <t>Programação 5</t>
  </si>
  <si>
    <t>Programação 6</t>
  </si>
  <si>
    <t>ID</t>
  </si>
  <si>
    <t>Nível Combustivel</t>
  </si>
  <si>
    <t>va0</t>
  </si>
  <si>
    <t>va1</t>
  </si>
  <si>
    <t>Variable</t>
  </si>
  <si>
    <t>m0</t>
  </si>
  <si>
    <t>ID Tela</t>
  </si>
  <si>
    <t>N(3)</t>
  </si>
  <si>
    <t>Default</t>
  </si>
  <si>
    <t>bt_usb</t>
  </si>
  <si>
    <t>bt_auxiliar</t>
  </si>
  <si>
    <t>bt_checkup</t>
  </si>
  <si>
    <t>CheckUp</t>
  </si>
  <si>
    <t>bt_checkup2</t>
  </si>
  <si>
    <t>led_1</t>
  </si>
  <si>
    <t>led_2</t>
  </si>
  <si>
    <t>led_3</t>
  </si>
  <si>
    <t>led_4</t>
  </si>
  <si>
    <t>led_5</t>
  </si>
  <si>
    <t>led_6</t>
  </si>
  <si>
    <t>led_7</t>
  </si>
  <si>
    <t>led_8</t>
  </si>
  <si>
    <t>led_9</t>
  </si>
  <si>
    <t>led_10</t>
  </si>
  <si>
    <t>led_11</t>
  </si>
  <si>
    <t>led_12</t>
  </si>
  <si>
    <t>led_13</t>
  </si>
  <si>
    <t>led_14</t>
  </si>
  <si>
    <t>led_15</t>
  </si>
  <si>
    <t>led_16</t>
  </si>
  <si>
    <t>bt_up</t>
  </si>
  <si>
    <t>bt_down</t>
  </si>
  <si>
    <t>bt_first</t>
  </si>
  <si>
    <t>bt_play</t>
  </si>
  <si>
    <t>bt_stop</t>
  </si>
  <si>
    <t>bt_last</t>
  </si>
  <si>
    <t>Slider</t>
  </si>
  <si>
    <t>102.3</t>
  </si>
  <si>
    <t>bt_sd</t>
  </si>
  <si>
    <t>Setup</t>
  </si>
  <si>
    <t>Home</t>
  </si>
  <si>
    <t>ma_minuto</t>
  </si>
  <si>
    <t>ma_hora</t>
  </si>
  <si>
    <t>sl_volume</t>
  </si>
  <si>
    <t>sl_grave</t>
  </si>
  <si>
    <t>Relogio</t>
  </si>
  <si>
    <t>Equalizador</t>
  </si>
  <si>
    <t>bt_volume_down</t>
  </si>
  <si>
    <t>bt_volume_up</t>
  </si>
  <si>
    <t>bt_grave_down</t>
  </si>
  <si>
    <t>bt_grave_up</t>
  </si>
  <si>
    <t>bt_agudo_up</t>
  </si>
  <si>
    <t>bt_agudo_down</t>
  </si>
  <si>
    <t>cb_loudness</t>
  </si>
  <si>
    <t>Checkbox</t>
  </si>
  <si>
    <t>c(200)</t>
  </si>
  <si>
    <t>bt_restart</t>
  </si>
  <si>
    <t>Restart</t>
  </si>
  <si>
    <t>tx_mensagem</t>
  </si>
  <si>
    <t xml:space="preserve"> </t>
  </si>
  <si>
    <t>tx_numero</t>
  </si>
  <si>
    <t>bt_ligar</t>
  </si>
  <si>
    <t>bt_desligar</t>
  </si>
  <si>
    <t>bt_teclado</t>
  </si>
  <si>
    <t>bt_1</t>
  </si>
  <si>
    <t>bt_2</t>
  </si>
  <si>
    <t>bt_3</t>
  </si>
  <si>
    <t>bt_4</t>
  </si>
  <si>
    <t>bt_5</t>
  </si>
  <si>
    <t>bt_6</t>
  </si>
  <si>
    <t>bt_7</t>
  </si>
  <si>
    <t>bt_8</t>
  </si>
  <si>
    <t>bt_9</t>
  </si>
  <si>
    <t>bt_0</t>
  </si>
  <si>
    <t>Teclado</t>
  </si>
  <si>
    <t>bt_back_space</t>
  </si>
  <si>
    <t>tecla</t>
  </si>
  <si>
    <t>C(15)</t>
  </si>
  <si>
    <t>tx_banda</t>
  </si>
  <si>
    <t>tx_frequencia</t>
  </si>
  <si>
    <t>tx_estacao</t>
  </si>
  <si>
    <t>tx_programacao</t>
  </si>
  <si>
    <t>tx_artista</t>
  </si>
  <si>
    <t>tx_album</t>
  </si>
  <si>
    <t>tx_musica</t>
  </si>
  <si>
    <t>C(40)</t>
  </si>
  <si>
    <t>tx_midi</t>
  </si>
  <si>
    <t>pt_logo_midi</t>
  </si>
  <si>
    <t>Picture</t>
  </si>
  <si>
    <t>bt_midi_randon</t>
  </si>
  <si>
    <t>bt_midi_prev</t>
  </si>
  <si>
    <t>bt_midi_play</t>
  </si>
  <si>
    <t>bt_midi_pause</t>
  </si>
  <si>
    <t>bt_midi_next</t>
  </si>
  <si>
    <t>bt_midi_repeat</t>
  </si>
  <si>
    <t>ma_bateria</t>
  </si>
  <si>
    <t>var</t>
  </si>
  <si>
    <t>Escopo</t>
  </si>
  <si>
    <t>Local</t>
  </si>
  <si>
    <t>Global</t>
  </si>
  <si>
    <t>BOARD</t>
  </si>
  <si>
    <t>BCM</t>
  </si>
  <si>
    <t>DESCRIBE</t>
  </si>
  <si>
    <t>3.3v</t>
  </si>
  <si>
    <t>5v</t>
  </si>
  <si>
    <t>GPIO02</t>
  </si>
  <si>
    <t>SDA1 - I2C</t>
  </si>
  <si>
    <t xml:space="preserve">5v    </t>
  </si>
  <si>
    <t>GPIO03</t>
  </si>
  <si>
    <t>SCL1 - I2C</t>
  </si>
  <si>
    <t>Ground</t>
  </si>
  <si>
    <t>GPIO04</t>
  </si>
  <si>
    <t>GPIO_GCLK</t>
  </si>
  <si>
    <t>GPIO14</t>
  </si>
  <si>
    <t>TXD0</t>
  </si>
  <si>
    <t>GPIO15</t>
  </si>
  <si>
    <t>RXD0</t>
  </si>
  <si>
    <t>GPIO17</t>
  </si>
  <si>
    <t>GPIO_GEN0</t>
  </si>
  <si>
    <t>GPIO18</t>
  </si>
  <si>
    <t>GPIO_GEN1</t>
  </si>
  <si>
    <t>GPIO27</t>
  </si>
  <si>
    <t>GPIO_GEN2</t>
  </si>
  <si>
    <t>GPIO22</t>
  </si>
  <si>
    <t>GPIO_GEN3</t>
  </si>
  <si>
    <t>GPIO23</t>
  </si>
  <si>
    <t>GPIO_GEN4</t>
  </si>
  <si>
    <t xml:space="preserve">3.3v  </t>
  </si>
  <si>
    <t>GPIO24</t>
  </si>
  <si>
    <t>GPIO_GEN5</t>
  </si>
  <si>
    <t>GPIO10</t>
  </si>
  <si>
    <t>SPI_MOSI</t>
  </si>
  <si>
    <t>GPIO09</t>
  </si>
  <si>
    <t>SPI_MISO</t>
  </si>
  <si>
    <t>GPIO25</t>
  </si>
  <si>
    <t>GPIO_GEN6</t>
  </si>
  <si>
    <t>GPIO11</t>
  </si>
  <si>
    <t>SPI_CLK</t>
  </si>
  <si>
    <t>GPIO08</t>
  </si>
  <si>
    <t>SPI_CE0_N</t>
  </si>
  <si>
    <t>GPIO07</t>
  </si>
  <si>
    <t>SPI_CE1_N</t>
  </si>
  <si>
    <t>ID_SD</t>
  </si>
  <si>
    <t>ID_SC</t>
  </si>
  <si>
    <t>GPIO05</t>
  </si>
  <si>
    <t>GPIO06</t>
  </si>
  <si>
    <t>GPIO12</t>
  </si>
  <si>
    <t>GPIO13</t>
  </si>
  <si>
    <t>GPIO19</t>
  </si>
  <si>
    <t>GPIO16</t>
  </si>
  <si>
    <t>GPIO26</t>
  </si>
  <si>
    <t>GPIO20</t>
  </si>
  <si>
    <t>GPIO21</t>
  </si>
  <si>
    <t>Mostra a Banda</t>
  </si>
  <si>
    <t>Operação</t>
  </si>
  <si>
    <t>Titulo</t>
  </si>
  <si>
    <t>Dados Midia</t>
  </si>
  <si>
    <t>Logo</t>
  </si>
  <si>
    <t>Menu Midia</t>
  </si>
  <si>
    <t>Botão Opções</t>
  </si>
  <si>
    <t>I2C ID EEPROM</t>
  </si>
  <si>
    <t>ok</t>
  </si>
  <si>
    <t>Monitor RX - Amarelo</t>
  </si>
  <si>
    <t>Monitor TX - Azul</t>
  </si>
  <si>
    <t>GRD 3.3v</t>
  </si>
  <si>
    <t>Temperatura Interna</t>
  </si>
  <si>
    <t>voltagem</t>
  </si>
  <si>
    <t>ponteiro</t>
  </si>
  <si>
    <t>ref</t>
  </si>
  <si>
    <t>passo</t>
  </si>
  <si>
    <t>-</t>
  </si>
  <si>
    <t>+</t>
  </si>
  <si>
    <t>incremento</t>
  </si>
  <si>
    <t>sl_agudo</t>
  </si>
  <si>
    <t>Comando</t>
  </si>
  <si>
    <t>ProgressBar</t>
  </si>
  <si>
    <t>DSButton</t>
  </si>
  <si>
    <t>abertura</t>
  </si>
  <si>
    <t>menu</t>
  </si>
  <si>
    <t>midi</t>
  </si>
  <si>
    <t>Page</t>
  </si>
  <si>
    <t>setup</t>
  </si>
  <si>
    <t>checkup</t>
  </si>
  <si>
    <t>telefone</t>
  </si>
  <si>
    <t>radio</t>
  </si>
  <si>
    <t>t0</t>
  </si>
  <si>
    <t>MHz</t>
  </si>
  <si>
    <t>ObjetoReferencia</t>
  </si>
  <si>
    <t>Attatch</t>
  </si>
  <si>
    <t>enviaProgramação</t>
  </si>
  <si>
    <t>S</t>
  </si>
  <si>
    <t>PopCallBack</t>
  </si>
  <si>
    <t>Implementado</t>
  </si>
  <si>
    <t>volts</t>
  </si>
  <si>
    <t>pointer</t>
  </si>
  <si>
    <t>dif voltagem</t>
  </si>
  <si>
    <t>ângulo</t>
  </si>
  <si>
    <t>resitores ky-040</t>
  </si>
  <si>
    <t>botao programação radio</t>
  </si>
  <si>
    <t>spstr bt_p6.txt,va1.txt,".",0
spstr bt_p6.txt,va2.txt,".",1
va1.txt+=va2.txt
covx va1.txt,va0.val,0,0
sl_freq.val=va0.val
covx va0.val,va1.txt,0,0
strlen va1.txt,va0.val
if(va0.val==3)
{
  substr va1.txt,tx_frequencia.txt,0,2
  substr va1.txt,va2.txt,2,1
}else
{
  substr va1.txt,tx_frequencia.txt,0,3
  substr va1.txt,va2.txt,3,1
}
tx_frequencia.txt+="."
tx_frequencia.txt+=va2.txt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</si>
</sst>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2" borderId="0" xfId="0" applyFill="1"/>
    <xf numFmtId="0" fontId="0" fillId="0" borderId="0" xfId="0" quotePrefix="1"/>
    <xf numFmtId="0" fontId="4" fillId="0" borderId="0" xfId="0" quotePrefix="1" applyFont="1"/>
    <xf numFmtId="0" fontId="5" fillId="0" borderId="0" xfId="0" applyFont="1"/>
    <xf numFmtId="0" fontId="4" fillId="5" borderId="1" xfId="0" applyFont="1" applyFill="1" applyBorder="1"/>
    <xf numFmtId="0" fontId="1" fillId="5" borderId="1" xfId="0" applyFont="1" applyFill="1" applyBorder="1"/>
    <xf numFmtId="0" fontId="0" fillId="5" borderId="0" xfId="0" applyFill="1"/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104776</xdr:rowOff>
    </xdr:from>
    <xdr:to>
      <xdr:col>6</xdr:col>
      <xdr:colOff>0</xdr:colOff>
      <xdr:row>21</xdr:row>
      <xdr:rowOff>59055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2B35DE9-ECD0-4044-B880-4037EAD7AE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422" t="10044" r="44473" b="4120"/>
        <a:stretch/>
      </xdr:blipFill>
      <xdr:spPr>
        <a:xfrm>
          <a:off x="4829175" y="104776"/>
          <a:ext cx="504825" cy="433387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48617-EA30-4965-BF17-B2EA19465609}">
  <dimension ref="A1:T154"/>
  <sheetViews>
    <sheetView tabSelected="1" zoomScaleNormal="100" workbookViewId="0">
      <pane ySplit="2" topLeftCell="A3" activePane="bottomLeft" state="frozen"/>
      <selection pane="bottomLeft" activeCell="E24" sqref="E24"/>
    </sheetView>
  </sheetViews>
  <sheetFormatPr defaultRowHeight="14.4"/>
  <cols>
    <col min="2" max="2" width="16.5546875" customWidth="1"/>
    <col min="3" max="3" width="16.5546875" style="1" customWidth="1"/>
    <col min="4" max="4" width="16.5546875" customWidth="1"/>
    <col min="5" max="5" width="4.5546875" style="1" customWidth="1"/>
    <col min="6" max="6" width="19.33203125" customWidth="1"/>
    <col min="7" max="7" width="14.33203125" style="1" customWidth="1"/>
    <col min="8" max="8" width="19.33203125" customWidth="1"/>
    <col min="9" max="9" width="39.33203125" bestFit="1" customWidth="1"/>
    <col min="10" max="10" width="39.33203125" customWidth="1"/>
    <col min="11" max="11" width="19.33203125" customWidth="1"/>
    <col min="12" max="12" width="81" style="13" customWidth="1"/>
    <col min="13" max="13" width="9.109375" style="1"/>
    <col min="14" max="14" width="12.5546875" style="1" customWidth="1"/>
    <col min="15" max="15" width="11.6640625" style="1" bestFit="1" customWidth="1"/>
    <col min="16" max="16" width="11" style="1" bestFit="1" customWidth="1"/>
    <col min="17" max="18" width="9.109375" style="1"/>
    <col min="19" max="19" width="8.88671875" style="1"/>
  </cols>
  <sheetData>
    <row r="1" spans="1:20" s="2" customFormat="1">
      <c r="C1" s="4"/>
      <c r="E1" s="4"/>
      <c r="G1" s="4"/>
      <c r="L1" s="12"/>
      <c r="N1" s="4"/>
      <c r="O1" s="4"/>
      <c r="P1" s="18" t="s">
        <v>6</v>
      </c>
      <c r="Q1" s="18"/>
      <c r="R1" s="18" t="s">
        <v>7</v>
      </c>
      <c r="S1" s="18"/>
      <c r="T1" s="4"/>
    </row>
    <row r="2" spans="1:20" s="2" customFormat="1">
      <c r="A2" s="2" t="s">
        <v>108</v>
      </c>
      <c r="B2" s="3" t="s">
        <v>0</v>
      </c>
      <c r="C2" s="5" t="s">
        <v>291</v>
      </c>
      <c r="D2" s="3" t="s">
        <v>41</v>
      </c>
      <c r="E2" s="5" t="s">
        <v>102</v>
      </c>
      <c r="F2" s="3" t="s">
        <v>1</v>
      </c>
      <c r="G2" s="5" t="s">
        <v>294</v>
      </c>
      <c r="H2" s="15" t="s">
        <v>289</v>
      </c>
      <c r="I2" s="15" t="s">
        <v>290</v>
      </c>
      <c r="J2" s="15" t="s">
        <v>293</v>
      </c>
      <c r="K2" s="3" t="s">
        <v>23</v>
      </c>
      <c r="L2" s="14" t="s">
        <v>276</v>
      </c>
      <c r="M2" s="3" t="s">
        <v>199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4</v>
      </c>
      <c r="S2" s="5" t="s">
        <v>5</v>
      </c>
      <c r="T2" s="4" t="s">
        <v>110</v>
      </c>
    </row>
    <row r="3" spans="1:20">
      <c r="A3">
        <v>0</v>
      </c>
      <c r="B3" t="s">
        <v>279</v>
      </c>
      <c r="E3" s="1">
        <v>0</v>
      </c>
      <c r="F3" t="s">
        <v>279</v>
      </c>
      <c r="K3" t="s">
        <v>282</v>
      </c>
      <c r="L3" s="13" t="str">
        <f t="shared" ref="L3:L66" si="0">_xlfn.CONCAT("Nex",K3," O_",A3,"_",F3,REPT(" ",(20-(LEN(K3)+LEN(F3))))," = Nex",K3,"(",A3,", ",E3,", """,F3,""");")</f>
        <v>NexPage O_0_abertura         = NexPage(0, 0, "abertura");</v>
      </c>
      <c r="M3" t="s">
        <v>200</v>
      </c>
      <c r="T3" s="1"/>
    </row>
    <row r="4" spans="1:20">
      <c r="A4">
        <v>0</v>
      </c>
      <c r="B4" t="s">
        <v>279</v>
      </c>
      <c r="C4" s="1" t="s">
        <v>292</v>
      </c>
      <c r="D4" t="s">
        <v>41</v>
      </c>
      <c r="E4" s="1">
        <v>1</v>
      </c>
      <c r="F4" t="s">
        <v>107</v>
      </c>
      <c r="G4" s="1" t="s">
        <v>292</v>
      </c>
      <c r="H4" t="str">
        <f t="shared" ref="H4" si="1">IF(C4="S",_xlfn.CONCAT(" O_",A4,"_",F4),"")</f>
        <v xml:space="preserve"> O_0_m0</v>
      </c>
      <c r="I4" t="str">
        <f t="shared" ref="I4" si="2">IF(C4="S",_xlfn.CONCAT(H4,".attachPop(",H4,"PopCallback);"),"")</f>
        <v xml:space="preserve"> O_0_m0.attachPop( O_0_m0PopCallback);</v>
      </c>
      <c r="J4" t="str">
        <f t="shared" ref="J4" si="3">IF(C4="S",_xlfn.CONCAT("void ",H4,"PopCallback(void *ptr) { }"),"")</f>
        <v>void  O_0_m0PopCallback(void *ptr) { }</v>
      </c>
      <c r="K4" t="s">
        <v>37</v>
      </c>
      <c r="L4" s="13" t="str">
        <f t="shared" si="0"/>
        <v>NexHotspot O_0_m0            = NexHotspot(0, 1, "m0");</v>
      </c>
      <c r="M4" t="s">
        <v>200</v>
      </c>
      <c r="T4" s="1"/>
    </row>
    <row r="5" spans="1:20">
      <c r="A5">
        <v>1</v>
      </c>
      <c r="B5" t="s">
        <v>280</v>
      </c>
      <c r="E5" s="1">
        <v>0</v>
      </c>
      <c r="F5" t="s">
        <v>280</v>
      </c>
      <c r="K5" t="s">
        <v>282</v>
      </c>
      <c r="L5" s="13" t="str">
        <f t="shared" si="0"/>
        <v>NexPage O_1_menu             = NexPage(1, 0, "menu");</v>
      </c>
      <c r="M5" t="s">
        <v>200</v>
      </c>
      <c r="T5" s="1"/>
    </row>
    <row r="6" spans="1:20">
      <c r="A6">
        <v>1</v>
      </c>
      <c r="B6" t="s">
        <v>280</v>
      </c>
      <c r="C6" s="1" t="s">
        <v>292</v>
      </c>
      <c r="D6" t="s">
        <v>42</v>
      </c>
      <c r="E6" s="1">
        <v>1</v>
      </c>
      <c r="F6" t="s">
        <v>8</v>
      </c>
      <c r="G6" s="1" t="s">
        <v>292</v>
      </c>
      <c r="H6" t="str">
        <f t="shared" ref="H6:H10" si="4">IF(C6="S",_xlfn.CONCAT(" O_",A6,"_",F6),"")</f>
        <v xml:space="preserve"> O_1_tx_dia</v>
      </c>
      <c r="I6" t="str">
        <f t="shared" ref="I6:I10" si="5">IF(C6="S",_xlfn.CONCAT(H6,".attachPop(",H6,"PopCallback);"),"")</f>
        <v xml:space="preserve"> O_1_tx_dia.attachPop( O_1_tx_diaPopCallback);</v>
      </c>
      <c r="J6" t="str">
        <f t="shared" ref="J6:J10" si="6">IF(C6="S",_xlfn.CONCAT("void ",H6,"PopCallback(void *ptr) { }"),"")</f>
        <v>void  O_1_tx_diaPopCallback(void *ptr) { }</v>
      </c>
      <c r="K6" t="s">
        <v>25</v>
      </c>
      <c r="L6" s="13" t="str">
        <f t="shared" si="0"/>
        <v>NexText O_1_tx_dia           = NexText(1, 1, "tx_dia");</v>
      </c>
      <c r="M6" t="s">
        <v>200</v>
      </c>
      <c r="N6" s="1" t="s">
        <v>9</v>
      </c>
      <c r="O6" s="1" t="s">
        <v>10</v>
      </c>
      <c r="T6" s="1"/>
    </row>
    <row r="7" spans="1:20">
      <c r="A7">
        <v>1</v>
      </c>
      <c r="B7" t="s">
        <v>280</v>
      </c>
      <c r="C7" s="1" t="s">
        <v>292</v>
      </c>
      <c r="D7" t="s">
        <v>46</v>
      </c>
      <c r="E7" s="1">
        <v>2</v>
      </c>
      <c r="F7" t="s">
        <v>11</v>
      </c>
      <c r="G7" s="1" t="s">
        <v>292</v>
      </c>
      <c r="H7" t="str">
        <f t="shared" si="4"/>
        <v xml:space="preserve"> O_1_tx_mes</v>
      </c>
      <c r="I7" t="str">
        <f t="shared" si="5"/>
        <v xml:space="preserve"> O_1_tx_mes.attachPop( O_1_tx_mesPopCallback);</v>
      </c>
      <c r="J7" t="str">
        <f t="shared" si="6"/>
        <v>void  O_1_tx_mesPopCallback(void *ptr) { }</v>
      </c>
      <c r="K7" t="s">
        <v>25</v>
      </c>
      <c r="L7" s="13" t="str">
        <f t="shared" si="0"/>
        <v>NexText O_1_tx_mes           = NexText(1, 2, "tx_mes");</v>
      </c>
      <c r="M7" t="s">
        <v>200</v>
      </c>
      <c r="N7" s="1" t="s">
        <v>9</v>
      </c>
      <c r="O7" s="1" t="s">
        <v>12</v>
      </c>
      <c r="T7" s="1"/>
    </row>
    <row r="8" spans="1:20">
      <c r="A8">
        <v>1</v>
      </c>
      <c r="B8" t="s">
        <v>280</v>
      </c>
      <c r="C8" s="1" t="s">
        <v>292</v>
      </c>
      <c r="D8" t="s">
        <v>47</v>
      </c>
      <c r="E8" s="1">
        <v>3</v>
      </c>
      <c r="F8" t="s">
        <v>13</v>
      </c>
      <c r="G8" s="1" t="s">
        <v>292</v>
      </c>
      <c r="H8" t="str">
        <f t="shared" si="4"/>
        <v xml:space="preserve"> O_1_tx_diasemana</v>
      </c>
      <c r="I8" t="str">
        <f t="shared" si="5"/>
        <v xml:space="preserve"> O_1_tx_diasemana.attachPop( O_1_tx_diasemanaPopCallback);</v>
      </c>
      <c r="J8" t="str">
        <f t="shared" si="6"/>
        <v>void  O_1_tx_diasemanaPopCallback(void *ptr) { }</v>
      </c>
      <c r="K8" t="s">
        <v>25</v>
      </c>
      <c r="L8" s="13" t="str">
        <f t="shared" si="0"/>
        <v>NexText O_1_tx_diasemana     = NexText(1, 3, "tx_diasemana");</v>
      </c>
      <c r="M8" t="s">
        <v>200</v>
      </c>
      <c r="N8" s="1" t="s">
        <v>9</v>
      </c>
      <c r="O8" s="1" t="s">
        <v>14</v>
      </c>
      <c r="T8" s="1"/>
    </row>
    <row r="9" spans="1:20">
      <c r="A9">
        <v>1</v>
      </c>
      <c r="B9" t="s">
        <v>280</v>
      </c>
      <c r="C9" s="1" t="s">
        <v>292</v>
      </c>
      <c r="D9" t="s">
        <v>44</v>
      </c>
      <c r="E9" s="1">
        <v>4</v>
      </c>
      <c r="F9" t="s">
        <v>15</v>
      </c>
      <c r="G9" s="1" t="s">
        <v>292</v>
      </c>
      <c r="H9" t="str">
        <f t="shared" si="4"/>
        <v xml:space="preserve"> O_1_tx_hora</v>
      </c>
      <c r="I9" t="str">
        <f t="shared" si="5"/>
        <v xml:space="preserve"> O_1_tx_hora.attachPop( O_1_tx_horaPopCallback);</v>
      </c>
      <c r="J9" t="str">
        <f t="shared" si="6"/>
        <v>void  O_1_tx_horaPopCallback(void *ptr) { }</v>
      </c>
      <c r="K9" t="s">
        <v>25</v>
      </c>
      <c r="L9" s="13" t="str">
        <f t="shared" si="0"/>
        <v>NexText O_1_tx_hora          = NexText(1, 4, "tx_hora");</v>
      </c>
      <c r="M9" t="s">
        <v>200</v>
      </c>
      <c r="N9" s="1" t="s">
        <v>9</v>
      </c>
      <c r="O9" s="1" t="s">
        <v>10</v>
      </c>
      <c r="T9" s="1"/>
    </row>
    <row r="10" spans="1:20">
      <c r="A10">
        <v>1</v>
      </c>
      <c r="B10" t="s">
        <v>280</v>
      </c>
      <c r="C10" s="1" t="s">
        <v>292</v>
      </c>
      <c r="D10" t="s">
        <v>45</v>
      </c>
      <c r="E10" s="1">
        <v>5</v>
      </c>
      <c r="F10" t="s">
        <v>16</v>
      </c>
      <c r="G10" s="1" t="s">
        <v>292</v>
      </c>
      <c r="H10" t="str">
        <f t="shared" si="4"/>
        <v xml:space="preserve"> O_1_tx_minuto</v>
      </c>
      <c r="I10" t="str">
        <f t="shared" si="5"/>
        <v xml:space="preserve"> O_1_tx_minuto.attachPop( O_1_tx_minutoPopCallback);</v>
      </c>
      <c r="J10" t="str">
        <f t="shared" si="6"/>
        <v>void  O_1_tx_minutoPopCallback(void *ptr) { }</v>
      </c>
      <c r="K10" t="s">
        <v>25</v>
      </c>
      <c r="L10" s="13" t="str">
        <f t="shared" si="0"/>
        <v>NexText O_1_tx_minuto        = NexText(1, 5, "tx_minuto");</v>
      </c>
      <c r="M10" t="s">
        <v>200</v>
      </c>
      <c r="N10" s="1" t="s">
        <v>9</v>
      </c>
      <c r="O10" s="1" t="s">
        <v>10</v>
      </c>
      <c r="T10" s="1"/>
    </row>
    <row r="11" spans="1:20">
      <c r="A11">
        <v>1</v>
      </c>
      <c r="B11" t="s">
        <v>280</v>
      </c>
      <c r="D11" t="s">
        <v>49</v>
      </c>
      <c r="E11" s="1">
        <v>7</v>
      </c>
      <c r="F11" t="s">
        <v>19</v>
      </c>
      <c r="K11" t="s">
        <v>24</v>
      </c>
      <c r="L11" s="13" t="str">
        <f t="shared" si="0"/>
        <v>NexGauge O_1_ma_pressOleo    = NexGauge(1, 7, "ma_pressOleo");</v>
      </c>
      <c r="M11" t="s">
        <v>200</v>
      </c>
      <c r="N11" s="1" t="s">
        <v>18</v>
      </c>
      <c r="P11" s="1">
        <v>210</v>
      </c>
      <c r="Q11" s="1">
        <v>145</v>
      </c>
      <c r="R11" s="1">
        <v>0</v>
      </c>
      <c r="S11" s="1">
        <v>5</v>
      </c>
      <c r="T11" s="1">
        <v>210</v>
      </c>
    </row>
    <row r="12" spans="1:20">
      <c r="A12">
        <v>1</v>
      </c>
      <c r="B12" t="s">
        <v>280</v>
      </c>
      <c r="D12" t="s">
        <v>48</v>
      </c>
      <c r="E12" s="1">
        <v>8</v>
      </c>
      <c r="F12" t="s">
        <v>17</v>
      </c>
      <c r="K12" t="s">
        <v>24</v>
      </c>
      <c r="L12" s="13" t="str">
        <f t="shared" si="0"/>
        <v>NexGauge O_1_ma_tempOleo     = NexGauge(1, 8, "ma_tempOleo");</v>
      </c>
      <c r="M12" t="s">
        <v>200</v>
      </c>
      <c r="N12" s="1" t="s">
        <v>18</v>
      </c>
      <c r="P12" s="1">
        <v>330</v>
      </c>
      <c r="Q12" s="1">
        <v>35</v>
      </c>
      <c r="R12" s="1">
        <v>60</v>
      </c>
      <c r="S12" s="1">
        <v>150</v>
      </c>
      <c r="T12" s="1">
        <v>330</v>
      </c>
    </row>
    <row r="13" spans="1:20">
      <c r="A13">
        <v>1</v>
      </c>
      <c r="B13" t="s">
        <v>280</v>
      </c>
      <c r="D13" t="s">
        <v>103</v>
      </c>
      <c r="E13" s="1">
        <v>9</v>
      </c>
      <c r="F13" t="s">
        <v>20</v>
      </c>
      <c r="K13" t="s">
        <v>24</v>
      </c>
      <c r="L13" s="13" t="str">
        <f t="shared" si="0"/>
        <v>NexGauge O_1_ma_combustivel  = NexGauge(1, 9, "ma_combustivel");</v>
      </c>
      <c r="M13" t="s">
        <v>200</v>
      </c>
      <c r="N13" s="1" t="s">
        <v>18</v>
      </c>
      <c r="P13" s="1">
        <v>0</v>
      </c>
      <c r="Q13" s="1">
        <v>180</v>
      </c>
      <c r="R13" s="1" t="s">
        <v>21</v>
      </c>
      <c r="S13" s="1" t="s">
        <v>22</v>
      </c>
      <c r="T13" s="1">
        <v>0</v>
      </c>
    </row>
    <row r="14" spans="1:20">
      <c r="A14">
        <v>1</v>
      </c>
      <c r="B14" t="s">
        <v>280</v>
      </c>
      <c r="D14" t="s">
        <v>261</v>
      </c>
      <c r="E14" s="1">
        <v>10</v>
      </c>
      <c r="F14" t="s">
        <v>39</v>
      </c>
      <c r="K14" t="s">
        <v>37</v>
      </c>
      <c r="L14" s="13" t="str">
        <f t="shared" si="0"/>
        <v>NexHotspot O_1_bt_setup      = NexHotspot(1, 10, "bt_setup");</v>
      </c>
      <c r="M14" t="s">
        <v>200</v>
      </c>
      <c r="T14" s="1"/>
    </row>
    <row r="15" spans="1:20">
      <c r="A15">
        <v>1</v>
      </c>
      <c r="B15" t="s">
        <v>280</v>
      </c>
      <c r="D15" t="s">
        <v>261</v>
      </c>
      <c r="E15" s="1">
        <v>11</v>
      </c>
      <c r="F15" t="s">
        <v>38</v>
      </c>
      <c r="K15" t="s">
        <v>37</v>
      </c>
      <c r="L15" s="13" t="str">
        <f t="shared" si="0"/>
        <v>NexHotspot O_1_bt_fone       = NexHotspot(1, 11, "bt_fone");</v>
      </c>
      <c r="M15" t="s">
        <v>200</v>
      </c>
      <c r="T15" s="1"/>
    </row>
    <row r="16" spans="1:20">
      <c r="A16">
        <v>1</v>
      </c>
      <c r="B16" t="s">
        <v>280</v>
      </c>
      <c r="C16" s="1" t="s">
        <v>292</v>
      </c>
      <c r="D16" t="s">
        <v>51</v>
      </c>
      <c r="E16" s="1">
        <v>12</v>
      </c>
      <c r="F16" t="s">
        <v>29</v>
      </c>
      <c r="G16" s="1" t="s">
        <v>292</v>
      </c>
      <c r="H16" t="str">
        <f t="shared" ref="H16:H21" si="7">IF(C16="S",_xlfn.CONCAT(" O_",A16,"_",F16),"")</f>
        <v xml:space="preserve"> O_1_tx_interna</v>
      </c>
      <c r="I16" t="str">
        <f t="shared" ref="I16:I21" si="8">IF(C16="S",_xlfn.CONCAT(H16,".attachPop(",H16,"PopCallback);"),"")</f>
        <v xml:space="preserve"> O_1_tx_interna.attachPop( O_1_tx_internaPopCallback);</v>
      </c>
      <c r="J16" t="str">
        <f t="shared" ref="J16:J21" si="9">IF(C16="S",_xlfn.CONCAT("void ",H16,"PopCallback(void *ptr) { }"),"")</f>
        <v>void  O_1_tx_internaPopCallback(void *ptr) { }</v>
      </c>
      <c r="K16" t="s">
        <v>25</v>
      </c>
      <c r="L16" s="13" t="str">
        <f t="shared" si="0"/>
        <v>NexText O_1_tx_interna       = NexText(1, 12, "tx_interna");</v>
      </c>
      <c r="M16" t="s">
        <v>200</v>
      </c>
      <c r="N16" s="1" t="s">
        <v>9</v>
      </c>
      <c r="O16" s="1" t="s">
        <v>109</v>
      </c>
      <c r="T16" s="1"/>
    </row>
    <row r="17" spans="1:20">
      <c r="A17">
        <v>1</v>
      </c>
      <c r="B17" t="s">
        <v>280</v>
      </c>
      <c r="C17" s="1" t="s">
        <v>292</v>
      </c>
      <c r="D17" t="s">
        <v>54</v>
      </c>
      <c r="E17" s="1">
        <v>13</v>
      </c>
      <c r="F17" t="s">
        <v>32</v>
      </c>
      <c r="G17" s="1" t="s">
        <v>292</v>
      </c>
      <c r="H17" t="str">
        <f t="shared" si="7"/>
        <v xml:space="preserve"> O_1_tx_int_min</v>
      </c>
      <c r="I17" t="str">
        <f t="shared" si="8"/>
        <v xml:space="preserve"> O_1_tx_int_min.attachPop( O_1_tx_int_minPopCallback);</v>
      </c>
      <c r="J17" t="str">
        <f t="shared" si="9"/>
        <v>void  O_1_tx_int_minPopCallback(void *ptr) { }</v>
      </c>
      <c r="K17" t="s">
        <v>25</v>
      </c>
      <c r="L17" s="13" t="str">
        <f t="shared" si="0"/>
        <v>NexText O_1_tx_int_min       = NexText(1, 13, "tx_int_min");</v>
      </c>
      <c r="M17" t="s">
        <v>200</v>
      </c>
      <c r="N17" s="1" t="s">
        <v>9</v>
      </c>
      <c r="O17" s="1" t="s">
        <v>109</v>
      </c>
      <c r="T17" s="1"/>
    </row>
    <row r="18" spans="1:20">
      <c r="A18">
        <v>1</v>
      </c>
      <c r="B18" t="s">
        <v>280</v>
      </c>
      <c r="C18" s="1" t="s">
        <v>292</v>
      </c>
      <c r="D18" t="s">
        <v>55</v>
      </c>
      <c r="E18" s="1">
        <v>14</v>
      </c>
      <c r="F18" t="s">
        <v>33</v>
      </c>
      <c r="G18" s="1" t="s">
        <v>292</v>
      </c>
      <c r="H18" t="str">
        <f t="shared" si="7"/>
        <v xml:space="preserve"> O_1_tx_int_max</v>
      </c>
      <c r="I18" t="str">
        <f t="shared" si="8"/>
        <v xml:space="preserve"> O_1_tx_int_max.attachPop( O_1_tx_int_maxPopCallback);</v>
      </c>
      <c r="J18" t="str">
        <f t="shared" si="9"/>
        <v>void  O_1_tx_int_maxPopCallback(void *ptr) { }</v>
      </c>
      <c r="K18" t="s">
        <v>25</v>
      </c>
      <c r="L18" s="13" t="str">
        <f t="shared" si="0"/>
        <v>NexText O_1_tx_int_max       = NexText(1, 14, "tx_int_max");</v>
      </c>
      <c r="M18" t="s">
        <v>200</v>
      </c>
      <c r="N18" s="1" t="s">
        <v>9</v>
      </c>
      <c r="O18" s="1" t="s">
        <v>109</v>
      </c>
      <c r="T18" s="1"/>
    </row>
    <row r="19" spans="1:20">
      <c r="A19">
        <v>1</v>
      </c>
      <c r="B19" t="s">
        <v>280</v>
      </c>
      <c r="C19" s="1" t="s">
        <v>292</v>
      </c>
      <c r="D19" t="s">
        <v>50</v>
      </c>
      <c r="E19" s="1">
        <v>15</v>
      </c>
      <c r="F19" t="s">
        <v>28</v>
      </c>
      <c r="G19" s="1" t="s">
        <v>292</v>
      </c>
      <c r="H19" t="str">
        <f t="shared" si="7"/>
        <v xml:space="preserve"> O_1_tx_externa</v>
      </c>
      <c r="I19" t="str">
        <f t="shared" si="8"/>
        <v xml:space="preserve"> O_1_tx_externa.attachPop( O_1_tx_externaPopCallback);</v>
      </c>
      <c r="J19" t="str">
        <f t="shared" si="9"/>
        <v>void  O_1_tx_externaPopCallback(void *ptr) { }</v>
      </c>
      <c r="K19" t="s">
        <v>25</v>
      </c>
      <c r="L19" s="13" t="str">
        <f t="shared" si="0"/>
        <v>NexText O_1_tx_externa       = NexText(1, 15, "tx_externa");</v>
      </c>
      <c r="M19" t="s">
        <v>200</v>
      </c>
      <c r="N19" s="1" t="s">
        <v>9</v>
      </c>
      <c r="O19" s="1" t="s">
        <v>109</v>
      </c>
      <c r="T19" s="1"/>
    </row>
    <row r="20" spans="1:20">
      <c r="A20">
        <v>1</v>
      </c>
      <c r="B20" t="s">
        <v>280</v>
      </c>
      <c r="C20" s="1" t="s">
        <v>292</v>
      </c>
      <c r="D20" t="s">
        <v>52</v>
      </c>
      <c r="E20" s="1">
        <v>16</v>
      </c>
      <c r="F20" t="s">
        <v>30</v>
      </c>
      <c r="G20" s="1" t="s">
        <v>292</v>
      </c>
      <c r="H20" t="str">
        <f t="shared" si="7"/>
        <v xml:space="preserve"> O_1_tx_ext_min</v>
      </c>
      <c r="I20" t="str">
        <f t="shared" si="8"/>
        <v xml:space="preserve"> O_1_tx_ext_min.attachPop( O_1_tx_ext_minPopCallback);</v>
      </c>
      <c r="J20" t="str">
        <f t="shared" si="9"/>
        <v>void  O_1_tx_ext_minPopCallback(void *ptr) { }</v>
      </c>
      <c r="K20" t="s">
        <v>25</v>
      </c>
      <c r="L20" s="13" t="str">
        <f t="shared" si="0"/>
        <v>NexText O_1_tx_ext_min       = NexText(1, 16, "tx_ext_min");</v>
      </c>
      <c r="M20" t="s">
        <v>200</v>
      </c>
      <c r="N20" s="1" t="s">
        <v>9</v>
      </c>
      <c r="O20" s="1" t="s">
        <v>109</v>
      </c>
      <c r="T20" s="1"/>
    </row>
    <row r="21" spans="1:20">
      <c r="A21">
        <v>1</v>
      </c>
      <c r="B21" t="s">
        <v>280</v>
      </c>
      <c r="C21" s="1" t="s">
        <v>292</v>
      </c>
      <c r="D21" t="s">
        <v>53</v>
      </c>
      <c r="E21" s="1">
        <v>17</v>
      </c>
      <c r="F21" t="s">
        <v>31</v>
      </c>
      <c r="G21" s="1" t="s">
        <v>292</v>
      </c>
      <c r="H21" t="str">
        <f t="shared" si="7"/>
        <v xml:space="preserve"> O_1_tx_ext_max</v>
      </c>
      <c r="I21" t="str">
        <f t="shared" si="8"/>
        <v xml:space="preserve"> O_1_tx_ext_max.attachPop( O_1_tx_ext_maxPopCallback);</v>
      </c>
      <c r="J21" t="str">
        <f t="shared" si="9"/>
        <v>void  O_1_tx_ext_maxPopCallback(void *ptr) { }</v>
      </c>
      <c r="K21" t="s">
        <v>25</v>
      </c>
      <c r="L21" s="13" t="str">
        <f t="shared" si="0"/>
        <v>NexText O_1_tx_ext_max       = NexText(1, 17, "tx_ext_max");</v>
      </c>
      <c r="M21" t="s">
        <v>200</v>
      </c>
      <c r="N21" s="1" t="s">
        <v>9</v>
      </c>
      <c r="O21" s="1" t="s">
        <v>109</v>
      </c>
      <c r="T21" s="1"/>
    </row>
    <row r="22" spans="1:20">
      <c r="A22">
        <v>1</v>
      </c>
      <c r="B22" t="s">
        <v>280</v>
      </c>
      <c r="D22" t="s">
        <v>56</v>
      </c>
      <c r="E22" s="1">
        <v>18</v>
      </c>
      <c r="F22" t="s">
        <v>34</v>
      </c>
      <c r="K22" t="s">
        <v>25</v>
      </c>
      <c r="L22" s="13" t="str">
        <f t="shared" si="0"/>
        <v>NexText O_1_tx_log           = NexText(1, 18, "tx_log");</v>
      </c>
      <c r="M22" t="s">
        <v>200</v>
      </c>
      <c r="N22" s="1" t="s">
        <v>9</v>
      </c>
      <c r="O22" s="1" t="s">
        <v>35</v>
      </c>
      <c r="T22" s="1"/>
    </row>
    <row r="23" spans="1:20">
      <c r="A23">
        <v>1</v>
      </c>
      <c r="B23" t="s">
        <v>280</v>
      </c>
      <c r="D23" t="s">
        <v>58</v>
      </c>
      <c r="E23" s="1">
        <v>19</v>
      </c>
      <c r="F23" t="s">
        <v>116</v>
      </c>
      <c r="K23" t="s">
        <v>40</v>
      </c>
      <c r="L23" s="13" t="str">
        <f t="shared" si="0"/>
        <v>NexRadio O_1_led_1           = NexRadio(1, 19, "led_1");</v>
      </c>
      <c r="M23" t="s">
        <v>200</v>
      </c>
      <c r="N23" s="1" t="s">
        <v>18</v>
      </c>
      <c r="T23" s="1"/>
    </row>
    <row r="24" spans="1:20">
      <c r="A24">
        <v>1</v>
      </c>
      <c r="B24" t="s">
        <v>280</v>
      </c>
      <c r="D24" t="s">
        <v>59</v>
      </c>
      <c r="E24" s="1">
        <v>20</v>
      </c>
      <c r="F24" t="s">
        <v>117</v>
      </c>
      <c r="K24" t="s">
        <v>40</v>
      </c>
      <c r="L24" s="13" t="str">
        <f t="shared" si="0"/>
        <v>NexRadio O_1_led_2           = NexRadio(1, 20, "led_2");</v>
      </c>
      <c r="M24" t="s">
        <v>200</v>
      </c>
      <c r="N24" s="1" t="s">
        <v>18</v>
      </c>
      <c r="T24" s="1"/>
    </row>
    <row r="25" spans="1:20">
      <c r="A25">
        <v>1</v>
      </c>
      <c r="B25" t="s">
        <v>280</v>
      </c>
      <c r="D25" t="s">
        <v>60</v>
      </c>
      <c r="E25" s="1">
        <v>21</v>
      </c>
      <c r="F25" t="s">
        <v>118</v>
      </c>
      <c r="K25" t="s">
        <v>40</v>
      </c>
      <c r="L25" s="13" t="str">
        <f t="shared" si="0"/>
        <v>NexRadio O_1_led_3           = NexRadio(1, 21, "led_3");</v>
      </c>
      <c r="M25" t="s">
        <v>200</v>
      </c>
      <c r="N25" s="1" t="s">
        <v>18</v>
      </c>
      <c r="T25" s="1">
        <v>0</v>
      </c>
    </row>
    <row r="26" spans="1:20">
      <c r="A26">
        <v>1</v>
      </c>
      <c r="B26" t="s">
        <v>280</v>
      </c>
      <c r="D26" t="s">
        <v>50</v>
      </c>
      <c r="E26" s="1">
        <v>22</v>
      </c>
      <c r="F26" t="s">
        <v>119</v>
      </c>
      <c r="K26" t="s">
        <v>40</v>
      </c>
      <c r="L26" s="13" t="str">
        <f t="shared" si="0"/>
        <v>NexRadio O_1_led_4           = NexRadio(1, 22, "led_4");</v>
      </c>
      <c r="M26" t="s">
        <v>200</v>
      </c>
      <c r="N26" s="1" t="s">
        <v>18</v>
      </c>
      <c r="T26" s="1">
        <v>0</v>
      </c>
    </row>
    <row r="27" spans="1:20">
      <c r="A27">
        <v>1</v>
      </c>
      <c r="B27" t="s">
        <v>280</v>
      </c>
      <c r="D27" t="s">
        <v>51</v>
      </c>
      <c r="E27" s="1">
        <v>23</v>
      </c>
      <c r="F27" t="s">
        <v>120</v>
      </c>
      <c r="K27" t="s">
        <v>40</v>
      </c>
      <c r="L27" s="13" t="str">
        <f t="shared" si="0"/>
        <v>NexRadio O_1_led_5           = NexRadio(1, 23, "led_5");</v>
      </c>
      <c r="M27" t="s">
        <v>200</v>
      </c>
      <c r="N27" s="1" t="s">
        <v>18</v>
      </c>
      <c r="T27" s="1">
        <v>0</v>
      </c>
    </row>
    <row r="28" spans="1:20">
      <c r="A28">
        <v>1</v>
      </c>
      <c r="B28" t="s">
        <v>280</v>
      </c>
      <c r="D28" t="s">
        <v>61</v>
      </c>
      <c r="E28" s="1">
        <v>24</v>
      </c>
      <c r="F28" t="s">
        <v>121</v>
      </c>
      <c r="K28" t="s">
        <v>40</v>
      </c>
      <c r="L28" s="13" t="str">
        <f t="shared" si="0"/>
        <v>NexRadio O_1_led_6           = NexRadio(1, 24, "led_6");</v>
      </c>
      <c r="M28" t="s">
        <v>200</v>
      </c>
      <c r="N28" s="1" t="s">
        <v>18</v>
      </c>
      <c r="T28" s="1">
        <v>0</v>
      </c>
    </row>
    <row r="29" spans="1:20">
      <c r="A29">
        <v>1</v>
      </c>
      <c r="B29" t="s">
        <v>280</v>
      </c>
      <c r="D29" t="s">
        <v>57</v>
      </c>
      <c r="E29" s="1">
        <v>25</v>
      </c>
      <c r="F29" t="s">
        <v>122</v>
      </c>
      <c r="K29" t="s">
        <v>40</v>
      </c>
      <c r="L29" s="13" t="str">
        <f t="shared" si="0"/>
        <v>NexRadio O_1_led_7           = NexRadio(1, 25, "led_7");</v>
      </c>
      <c r="M29" t="s">
        <v>200</v>
      </c>
      <c r="N29" s="1" t="s">
        <v>18</v>
      </c>
      <c r="T29" s="1">
        <v>0</v>
      </c>
    </row>
    <row r="30" spans="1:20">
      <c r="A30">
        <v>1</v>
      </c>
      <c r="B30" t="s">
        <v>280</v>
      </c>
      <c r="D30" t="s">
        <v>62</v>
      </c>
      <c r="E30" s="1">
        <v>26</v>
      </c>
      <c r="F30" t="s">
        <v>123</v>
      </c>
      <c r="K30" t="s">
        <v>40</v>
      </c>
      <c r="L30" s="13" t="str">
        <f t="shared" si="0"/>
        <v>NexRadio O_1_led_8           = NexRadio(1, 26, "led_8");</v>
      </c>
      <c r="M30" t="s">
        <v>200</v>
      </c>
      <c r="N30" s="1" t="s">
        <v>18</v>
      </c>
      <c r="T30" s="1">
        <v>0</v>
      </c>
    </row>
    <row r="31" spans="1:20">
      <c r="A31">
        <v>1</v>
      </c>
      <c r="B31" t="s">
        <v>280</v>
      </c>
      <c r="D31" t="s">
        <v>63</v>
      </c>
      <c r="E31" s="1">
        <v>27</v>
      </c>
      <c r="F31" t="s">
        <v>124</v>
      </c>
      <c r="K31" t="s">
        <v>40</v>
      </c>
      <c r="L31" s="13" t="str">
        <f t="shared" si="0"/>
        <v>NexRadio O_1_led_9           = NexRadio(1, 27, "led_9");</v>
      </c>
      <c r="M31" t="s">
        <v>200</v>
      </c>
      <c r="N31" s="1" t="s">
        <v>18</v>
      </c>
      <c r="T31" s="1">
        <v>0</v>
      </c>
    </row>
    <row r="32" spans="1:20">
      <c r="A32">
        <v>1</v>
      </c>
      <c r="B32" t="s">
        <v>280</v>
      </c>
      <c r="D32" t="s">
        <v>64</v>
      </c>
      <c r="E32" s="1">
        <v>28</v>
      </c>
      <c r="F32" t="s">
        <v>125</v>
      </c>
      <c r="K32" t="s">
        <v>40</v>
      </c>
      <c r="L32" s="13" t="str">
        <f t="shared" si="0"/>
        <v>NexRadio O_1_led_10          = NexRadio(1, 28, "led_10");</v>
      </c>
      <c r="M32" t="s">
        <v>200</v>
      </c>
      <c r="N32" s="1" t="s">
        <v>18</v>
      </c>
      <c r="T32" s="1">
        <v>0</v>
      </c>
    </row>
    <row r="33" spans="1:20">
      <c r="A33">
        <v>1</v>
      </c>
      <c r="B33" t="s">
        <v>280</v>
      </c>
      <c r="D33" t="s">
        <v>65</v>
      </c>
      <c r="E33" s="1">
        <v>29</v>
      </c>
      <c r="F33" t="s">
        <v>126</v>
      </c>
      <c r="K33" t="s">
        <v>40</v>
      </c>
      <c r="L33" s="13" t="str">
        <f t="shared" si="0"/>
        <v>NexRadio O_1_led_11          = NexRadio(1, 29, "led_11");</v>
      </c>
      <c r="M33" t="s">
        <v>200</v>
      </c>
      <c r="N33" s="1" t="s">
        <v>18</v>
      </c>
      <c r="T33" s="1">
        <v>0</v>
      </c>
    </row>
    <row r="34" spans="1:20">
      <c r="A34">
        <v>1</v>
      </c>
      <c r="B34" t="s">
        <v>280</v>
      </c>
      <c r="D34" t="s">
        <v>49</v>
      </c>
      <c r="E34" s="1">
        <v>30</v>
      </c>
      <c r="F34" t="s">
        <v>127</v>
      </c>
      <c r="K34" t="s">
        <v>40</v>
      </c>
      <c r="L34" s="13" t="str">
        <f t="shared" si="0"/>
        <v>NexRadio O_1_led_12          = NexRadio(1, 30, "led_12");</v>
      </c>
      <c r="M34" t="s">
        <v>200</v>
      </c>
      <c r="N34" s="1" t="s">
        <v>18</v>
      </c>
      <c r="T34" s="1">
        <v>0</v>
      </c>
    </row>
    <row r="35" spans="1:20">
      <c r="A35">
        <v>1</v>
      </c>
      <c r="B35" t="s">
        <v>280</v>
      </c>
      <c r="D35" t="s">
        <v>66</v>
      </c>
      <c r="E35" s="1">
        <v>31</v>
      </c>
      <c r="F35" t="s">
        <v>128</v>
      </c>
      <c r="K35" t="s">
        <v>40</v>
      </c>
      <c r="L35" s="13" t="str">
        <f t="shared" si="0"/>
        <v>NexRadio O_1_led_13          = NexRadio(1, 31, "led_13");</v>
      </c>
      <c r="M35" t="s">
        <v>200</v>
      </c>
      <c r="N35" s="1" t="s">
        <v>18</v>
      </c>
      <c r="T35" s="1">
        <v>0</v>
      </c>
    </row>
    <row r="36" spans="1:20">
      <c r="A36">
        <v>1</v>
      </c>
      <c r="B36" t="s">
        <v>280</v>
      </c>
      <c r="D36" t="s">
        <v>67</v>
      </c>
      <c r="E36" s="1">
        <v>32</v>
      </c>
      <c r="F36" t="s">
        <v>129</v>
      </c>
      <c r="K36" t="s">
        <v>40</v>
      </c>
      <c r="L36" s="13" t="str">
        <f t="shared" si="0"/>
        <v>NexRadio O_1_led_14          = NexRadio(1, 32, "led_14");</v>
      </c>
      <c r="M36" t="s">
        <v>200</v>
      </c>
      <c r="N36" s="1" t="s">
        <v>18</v>
      </c>
      <c r="T36" s="1">
        <v>0</v>
      </c>
    </row>
    <row r="37" spans="1:20">
      <c r="A37">
        <v>1</v>
      </c>
      <c r="B37" t="s">
        <v>280</v>
      </c>
      <c r="D37" t="s">
        <v>68</v>
      </c>
      <c r="E37" s="1">
        <v>33</v>
      </c>
      <c r="F37" t="s">
        <v>130</v>
      </c>
      <c r="K37" t="s">
        <v>40</v>
      </c>
      <c r="L37" s="13" t="str">
        <f t="shared" si="0"/>
        <v>NexRadio O_1_led_15          = NexRadio(1, 33, "led_15");</v>
      </c>
      <c r="M37" t="s">
        <v>200</v>
      </c>
      <c r="N37" s="1" t="s">
        <v>18</v>
      </c>
      <c r="T37" s="1">
        <v>0</v>
      </c>
    </row>
    <row r="38" spans="1:20">
      <c r="A38">
        <v>1</v>
      </c>
      <c r="B38" t="s">
        <v>280</v>
      </c>
      <c r="D38" t="s">
        <v>57</v>
      </c>
      <c r="E38" s="1">
        <v>34</v>
      </c>
      <c r="F38" s="19" t="s">
        <v>197</v>
      </c>
      <c r="G38" s="20" t="s">
        <v>292</v>
      </c>
      <c r="H38" s="19"/>
      <c r="I38" s="19"/>
      <c r="J38" s="19"/>
      <c r="K38" t="s">
        <v>24</v>
      </c>
      <c r="L38" s="13" t="str">
        <f t="shared" si="0"/>
        <v>NexGauge O_1_ma_bateria      = NexGauge(1, 34, "ma_bateria");</v>
      </c>
      <c r="M38" t="s">
        <v>200</v>
      </c>
      <c r="N38" s="1" t="s">
        <v>18</v>
      </c>
      <c r="P38" s="1">
        <v>270</v>
      </c>
      <c r="Q38" s="1">
        <v>90</v>
      </c>
      <c r="R38" s="1">
        <v>8</v>
      </c>
      <c r="S38" s="1">
        <v>16</v>
      </c>
      <c r="T38" s="1">
        <v>0</v>
      </c>
    </row>
    <row r="39" spans="1:20">
      <c r="A39">
        <v>1</v>
      </c>
      <c r="B39" t="s">
        <v>280</v>
      </c>
      <c r="C39" s="1" t="s">
        <v>292</v>
      </c>
      <c r="D39" t="s">
        <v>43</v>
      </c>
      <c r="E39" s="1">
        <v>35</v>
      </c>
      <c r="F39" t="s">
        <v>26</v>
      </c>
      <c r="G39" s="1" t="s">
        <v>292</v>
      </c>
      <c r="H39" t="str">
        <f t="shared" ref="H39" si="10">IF(C39="S",_xlfn.CONCAT(" O_",A39,"_",F39),"")</f>
        <v xml:space="preserve"> O_1_tx_ano</v>
      </c>
      <c r="I39" t="str">
        <f t="shared" ref="I39" si="11">IF(C39="S",_xlfn.CONCAT(H39,".attachPop(",H39,"PopCallback);"),"")</f>
        <v xml:space="preserve"> O_1_tx_ano.attachPop( O_1_tx_anoPopCallback);</v>
      </c>
      <c r="J39" t="str">
        <f t="shared" ref="J39" si="12">IF(C39="S",_xlfn.CONCAT("void ",H39,"PopCallback(void *ptr) { }"),"")</f>
        <v>void  O_1_tx_anoPopCallback(void *ptr) { }</v>
      </c>
      <c r="K39" t="s">
        <v>25</v>
      </c>
      <c r="L39" s="13" t="str">
        <f t="shared" si="0"/>
        <v>NexText O_1_tx_ano           = NexText(1, 35, "tx_ano");</v>
      </c>
      <c r="M39" t="s">
        <v>200</v>
      </c>
      <c r="N39" s="1" t="s">
        <v>9</v>
      </c>
      <c r="O39" s="1" t="s">
        <v>27</v>
      </c>
      <c r="T39" s="1"/>
    </row>
    <row r="40" spans="1:20">
      <c r="A40">
        <v>1</v>
      </c>
      <c r="B40" t="s">
        <v>280</v>
      </c>
      <c r="D40" t="s">
        <v>69</v>
      </c>
      <c r="E40" s="1">
        <v>36</v>
      </c>
      <c r="F40" t="s">
        <v>131</v>
      </c>
      <c r="K40" t="s">
        <v>40</v>
      </c>
      <c r="L40" s="13" t="str">
        <f t="shared" si="0"/>
        <v>NexRadio O_1_led_16          = NexRadio(1, 36, "led_16");</v>
      </c>
      <c r="M40" t="s">
        <v>200</v>
      </c>
      <c r="N40" s="1" t="s">
        <v>18</v>
      </c>
      <c r="T40" s="1">
        <v>0</v>
      </c>
    </row>
    <row r="41" spans="1:20">
      <c r="A41">
        <v>1</v>
      </c>
      <c r="B41" t="s">
        <v>280</v>
      </c>
      <c r="D41" t="s">
        <v>89</v>
      </c>
      <c r="E41" s="1">
        <v>37</v>
      </c>
      <c r="F41" t="s">
        <v>71</v>
      </c>
      <c r="K41" t="s">
        <v>277</v>
      </c>
      <c r="L41" s="13" t="str">
        <f t="shared" si="0"/>
        <v>NexProgressBar O_1_pb_volume = NexProgressBar(1, 37, "pb_volume");</v>
      </c>
      <c r="M41" t="s">
        <v>200</v>
      </c>
      <c r="N41" s="1" t="s">
        <v>18</v>
      </c>
      <c r="P41" s="1">
        <v>0</v>
      </c>
      <c r="Q41" s="1">
        <v>15</v>
      </c>
      <c r="R41" s="1">
        <v>1</v>
      </c>
      <c r="S41" s="1">
        <v>15</v>
      </c>
      <c r="T41" s="1">
        <v>50</v>
      </c>
    </row>
    <row r="42" spans="1:20">
      <c r="A42">
        <v>1</v>
      </c>
      <c r="B42" t="s">
        <v>280</v>
      </c>
      <c r="D42" t="s">
        <v>89</v>
      </c>
      <c r="E42" s="1">
        <v>38</v>
      </c>
      <c r="F42" t="s">
        <v>132</v>
      </c>
      <c r="K42" t="s">
        <v>85</v>
      </c>
      <c r="L42" s="13" t="str">
        <f t="shared" si="0"/>
        <v>NexButton O_1_bt_up          = NexButton(1, 38, "bt_up");</v>
      </c>
      <c r="M42" t="s">
        <v>200</v>
      </c>
      <c r="T42" s="1"/>
    </row>
    <row r="43" spans="1:20">
      <c r="A43">
        <v>1</v>
      </c>
      <c r="B43" t="s">
        <v>280</v>
      </c>
      <c r="D43" t="s">
        <v>89</v>
      </c>
      <c r="E43" s="1">
        <v>39</v>
      </c>
      <c r="F43" t="s">
        <v>133</v>
      </c>
      <c r="K43" t="s">
        <v>85</v>
      </c>
      <c r="L43" s="13" t="str">
        <f t="shared" si="0"/>
        <v>NexButton O_1_bt_down        = NexButton(1, 39, "bt_down");</v>
      </c>
      <c r="M43" t="s">
        <v>200</v>
      </c>
      <c r="T43" s="1"/>
    </row>
    <row r="44" spans="1:20">
      <c r="A44">
        <v>1</v>
      </c>
      <c r="B44" t="s">
        <v>280</v>
      </c>
      <c r="D44" t="s">
        <v>89</v>
      </c>
      <c r="E44" s="1">
        <v>40</v>
      </c>
      <c r="F44" t="s">
        <v>72</v>
      </c>
      <c r="K44" t="s">
        <v>278</v>
      </c>
      <c r="L44" s="13" t="str">
        <f t="shared" si="0"/>
        <v>NexDSButton O_1_bt_mute      = NexDSButton(1, 40, "bt_mute");</v>
      </c>
      <c r="M44" t="s">
        <v>200</v>
      </c>
      <c r="P44" s="1">
        <v>0</v>
      </c>
      <c r="Q44" s="1">
        <v>1</v>
      </c>
      <c r="T44" s="1">
        <v>0</v>
      </c>
    </row>
    <row r="45" spans="1:20">
      <c r="A45">
        <v>1</v>
      </c>
      <c r="B45" t="s">
        <v>280</v>
      </c>
      <c r="D45" t="s">
        <v>40</v>
      </c>
      <c r="E45" s="1">
        <v>41</v>
      </c>
      <c r="F45" t="s">
        <v>74</v>
      </c>
      <c r="K45" t="s">
        <v>138</v>
      </c>
      <c r="L45" s="13" t="str">
        <f t="shared" si="0"/>
        <v>NexSlider O_1_sl_freq        = NexSlider(1, 41, "sl_freq");</v>
      </c>
      <c r="M45" t="s">
        <v>200</v>
      </c>
      <c r="P45" s="1">
        <v>860</v>
      </c>
      <c r="Q45" s="1">
        <v>1100</v>
      </c>
      <c r="R45" s="1">
        <v>86</v>
      </c>
      <c r="S45" s="1">
        <v>110</v>
      </c>
      <c r="T45" s="1">
        <v>1023</v>
      </c>
    </row>
    <row r="46" spans="1:20">
      <c r="A46">
        <v>1</v>
      </c>
      <c r="B46" t="s">
        <v>280</v>
      </c>
      <c r="D46" t="s">
        <v>40</v>
      </c>
      <c r="E46" s="1">
        <v>42</v>
      </c>
      <c r="F46" t="s">
        <v>76</v>
      </c>
      <c r="K46" t="s">
        <v>85</v>
      </c>
      <c r="L46" s="13" t="str">
        <f t="shared" si="0"/>
        <v>NexButton O_1_bt_next        = NexButton(1, 42, "bt_next");</v>
      </c>
      <c r="M46" t="s">
        <v>200</v>
      </c>
      <c r="T46" s="1"/>
    </row>
    <row r="47" spans="1:20">
      <c r="A47">
        <v>1</v>
      </c>
      <c r="B47" t="s">
        <v>280</v>
      </c>
      <c r="D47" t="s">
        <v>40</v>
      </c>
      <c r="E47" s="1">
        <v>43</v>
      </c>
      <c r="F47" t="s">
        <v>75</v>
      </c>
      <c r="K47" t="s">
        <v>85</v>
      </c>
      <c r="L47" s="13" t="str">
        <f t="shared" si="0"/>
        <v>NexButton O_1_bt_prev        = NexButton(1, 43, "bt_prev");</v>
      </c>
      <c r="M47" t="s">
        <v>200</v>
      </c>
      <c r="T47" s="1"/>
    </row>
    <row r="48" spans="1:20">
      <c r="A48">
        <v>1</v>
      </c>
      <c r="B48" t="s">
        <v>280</v>
      </c>
      <c r="D48" t="s">
        <v>40</v>
      </c>
      <c r="E48" s="1">
        <v>44</v>
      </c>
      <c r="F48" t="s">
        <v>73</v>
      </c>
      <c r="K48" t="s">
        <v>25</v>
      </c>
      <c r="L48" s="13" t="str">
        <f t="shared" si="0"/>
        <v>NexText O_1_tx_freq          = NexText(1, 44, "tx_freq");</v>
      </c>
      <c r="M48" t="s">
        <v>200</v>
      </c>
      <c r="N48" s="1" t="s">
        <v>9</v>
      </c>
      <c r="O48" s="1" t="s">
        <v>12</v>
      </c>
      <c r="T48" s="1" t="s">
        <v>139</v>
      </c>
    </row>
    <row r="49" spans="1:20">
      <c r="A49">
        <v>1</v>
      </c>
      <c r="B49" t="s">
        <v>280</v>
      </c>
      <c r="D49" t="s">
        <v>40</v>
      </c>
      <c r="E49" s="1">
        <v>45</v>
      </c>
      <c r="F49" t="s">
        <v>287</v>
      </c>
      <c r="K49" t="s">
        <v>25</v>
      </c>
      <c r="L49" s="13" t="str">
        <f t="shared" si="0"/>
        <v>NexText O_1_t0               = NexText(1, 45, "t0");</v>
      </c>
      <c r="M49" t="s">
        <v>200</v>
      </c>
      <c r="T49" s="1" t="s">
        <v>288</v>
      </c>
    </row>
    <row r="50" spans="1:20">
      <c r="A50">
        <v>1</v>
      </c>
      <c r="B50" t="s">
        <v>280</v>
      </c>
      <c r="D50" t="s">
        <v>40</v>
      </c>
      <c r="E50" s="1">
        <v>46</v>
      </c>
      <c r="F50" t="s">
        <v>135</v>
      </c>
      <c r="K50" t="s">
        <v>85</v>
      </c>
      <c r="L50" s="13" t="str">
        <f t="shared" si="0"/>
        <v>NexButton O_1_bt_play        = NexButton(1, 46, "bt_play");</v>
      </c>
      <c r="M50" t="s">
        <v>200</v>
      </c>
      <c r="T50" s="1"/>
    </row>
    <row r="51" spans="1:20">
      <c r="A51">
        <v>1</v>
      </c>
      <c r="B51" t="s">
        <v>280</v>
      </c>
      <c r="D51" t="s">
        <v>40</v>
      </c>
      <c r="E51" s="1">
        <v>47</v>
      </c>
      <c r="F51" t="s">
        <v>136</v>
      </c>
      <c r="K51" t="s">
        <v>85</v>
      </c>
      <c r="L51" s="13" t="str">
        <f t="shared" si="0"/>
        <v>NexButton O_1_bt_stop        = NexButton(1, 47, "bt_stop");</v>
      </c>
      <c r="M51" t="s">
        <v>200</v>
      </c>
      <c r="T51" s="1"/>
    </row>
    <row r="52" spans="1:20">
      <c r="A52">
        <v>1</v>
      </c>
      <c r="B52" t="s">
        <v>280</v>
      </c>
      <c r="D52" t="s">
        <v>40</v>
      </c>
      <c r="E52" s="1">
        <v>48</v>
      </c>
      <c r="F52" t="s">
        <v>137</v>
      </c>
      <c r="K52" t="s">
        <v>85</v>
      </c>
      <c r="L52" s="13" t="str">
        <f t="shared" si="0"/>
        <v>NexButton O_1_bt_last        = NexButton(1, 48, "bt_last");</v>
      </c>
      <c r="M52" t="s">
        <v>200</v>
      </c>
      <c r="T52" s="1"/>
    </row>
    <row r="53" spans="1:20">
      <c r="A53">
        <v>1</v>
      </c>
      <c r="B53" t="s">
        <v>280</v>
      </c>
      <c r="D53" t="s">
        <v>40</v>
      </c>
      <c r="E53" s="1">
        <v>49</v>
      </c>
      <c r="F53" t="s">
        <v>134</v>
      </c>
      <c r="K53" t="s">
        <v>85</v>
      </c>
      <c r="L53" s="13" t="str">
        <f t="shared" si="0"/>
        <v>NexButton O_1_bt_first       = NexButton(1, 49, "bt_first");</v>
      </c>
      <c r="M53" t="s">
        <v>200</v>
      </c>
      <c r="T53" s="1"/>
    </row>
    <row r="54" spans="1:20">
      <c r="A54">
        <v>1</v>
      </c>
      <c r="B54" t="s">
        <v>280</v>
      </c>
      <c r="C54" s="1" t="s">
        <v>292</v>
      </c>
      <c r="D54" t="s">
        <v>260</v>
      </c>
      <c r="E54" s="1">
        <v>50</v>
      </c>
      <c r="F54" t="s">
        <v>140</v>
      </c>
      <c r="G54" s="1" t="s">
        <v>292</v>
      </c>
      <c r="H54" t="str">
        <f t="shared" ref="H54:H56" si="13">IF(C54="S",_xlfn.CONCAT(" O_",A54,"_",F54),"")</f>
        <v xml:space="preserve"> O_1_bt_sd</v>
      </c>
      <c r="I54" t="str">
        <f t="shared" ref="I54:I56" si="14">IF(C54="S",_xlfn.CONCAT(H54,".attachPop(",H54,"PopCallback);"),"")</f>
        <v xml:space="preserve"> O_1_bt_sd.attachPop( O_1_bt_sdPopCallback);</v>
      </c>
      <c r="J54" t="str">
        <f t="shared" ref="J54:J56" si="15">IF(C54="S",_xlfn.CONCAT("void ",H54,"PopCallback(void *ptr) { }"),"")</f>
        <v>void  O_1_bt_sdPopCallback(void *ptr) { }</v>
      </c>
      <c r="K54" t="s">
        <v>37</v>
      </c>
      <c r="L54" s="13" t="str">
        <f t="shared" si="0"/>
        <v>NexHotspot O_1_bt_sd         = NexHotspot(1, 50, "bt_sd");</v>
      </c>
      <c r="M54" t="s">
        <v>200</v>
      </c>
      <c r="T54" s="1"/>
    </row>
    <row r="55" spans="1:20">
      <c r="A55">
        <v>1</v>
      </c>
      <c r="B55" t="s">
        <v>280</v>
      </c>
      <c r="C55" s="1" t="s">
        <v>292</v>
      </c>
      <c r="D55" t="s">
        <v>260</v>
      </c>
      <c r="E55" s="1">
        <v>51</v>
      </c>
      <c r="F55" t="s">
        <v>111</v>
      </c>
      <c r="G55" s="1" t="s">
        <v>292</v>
      </c>
      <c r="H55" t="str">
        <f t="shared" si="13"/>
        <v xml:space="preserve"> O_1_bt_usb</v>
      </c>
      <c r="I55" t="str">
        <f t="shared" si="14"/>
        <v xml:space="preserve"> O_1_bt_usb.attachPop( O_1_bt_usbPopCallback);</v>
      </c>
      <c r="J55" t="str">
        <f t="shared" si="15"/>
        <v>void  O_1_bt_usbPopCallback(void *ptr) { }</v>
      </c>
      <c r="K55" t="s">
        <v>37</v>
      </c>
      <c r="L55" s="13" t="str">
        <f t="shared" si="0"/>
        <v>NexHotspot O_1_bt_usb        = NexHotspot(1, 51, "bt_usb");</v>
      </c>
      <c r="M55" t="s">
        <v>200</v>
      </c>
      <c r="T55" s="1"/>
    </row>
    <row r="56" spans="1:20">
      <c r="A56">
        <v>1</v>
      </c>
      <c r="B56" t="s">
        <v>280</v>
      </c>
      <c r="C56" s="1" t="s">
        <v>292</v>
      </c>
      <c r="D56" t="s">
        <v>260</v>
      </c>
      <c r="E56" s="1">
        <v>53</v>
      </c>
      <c r="F56" t="s">
        <v>112</v>
      </c>
      <c r="G56" s="1" t="s">
        <v>292</v>
      </c>
      <c r="H56" t="str">
        <f t="shared" si="13"/>
        <v xml:space="preserve"> O_1_bt_auxiliar</v>
      </c>
      <c r="I56" t="str">
        <f t="shared" si="14"/>
        <v xml:space="preserve"> O_1_bt_auxiliar.attachPop( O_1_bt_auxiliarPopCallback);</v>
      </c>
      <c r="J56" t="str">
        <f t="shared" si="15"/>
        <v>void  O_1_bt_auxiliarPopCallback(void *ptr) { }</v>
      </c>
      <c r="K56" t="s">
        <v>37</v>
      </c>
      <c r="L56" s="13" t="str">
        <f t="shared" si="0"/>
        <v>NexHotspot O_1_bt_auxiliar   = NexHotspot(1, 53, "bt_auxiliar");</v>
      </c>
      <c r="M56" t="s">
        <v>200</v>
      </c>
      <c r="T56" s="1"/>
    </row>
    <row r="57" spans="1:20">
      <c r="A57">
        <v>1</v>
      </c>
      <c r="B57" t="s">
        <v>280</v>
      </c>
      <c r="D57" t="s">
        <v>114</v>
      </c>
      <c r="E57" s="1">
        <v>53</v>
      </c>
      <c r="F57" t="s">
        <v>113</v>
      </c>
      <c r="K57" t="s">
        <v>37</v>
      </c>
      <c r="L57" s="13" t="str">
        <f t="shared" si="0"/>
        <v>NexHotspot O_1_bt_checkup    = NexHotspot(1, 53, "bt_checkup");</v>
      </c>
      <c r="M57" t="s">
        <v>200</v>
      </c>
      <c r="T57" s="1"/>
    </row>
    <row r="58" spans="1:20">
      <c r="A58">
        <v>1</v>
      </c>
      <c r="B58" t="s">
        <v>280</v>
      </c>
      <c r="D58" t="s">
        <v>114</v>
      </c>
      <c r="E58" s="1">
        <v>54</v>
      </c>
      <c r="F58" t="s">
        <v>115</v>
      </c>
      <c r="K58" t="s">
        <v>37</v>
      </c>
      <c r="L58" s="13" t="str">
        <f t="shared" si="0"/>
        <v>NexHotspot O_1_bt_checkup2   = NexHotspot(1, 54, "bt_checkup2");</v>
      </c>
      <c r="M58" t="s">
        <v>200</v>
      </c>
      <c r="T58" s="1"/>
    </row>
    <row r="59" spans="1:20">
      <c r="A59">
        <v>1</v>
      </c>
      <c r="B59" t="s">
        <v>280</v>
      </c>
      <c r="C59" s="1" t="s">
        <v>292</v>
      </c>
      <c r="D59" t="s">
        <v>260</v>
      </c>
      <c r="E59" s="1">
        <v>55</v>
      </c>
      <c r="F59" t="s">
        <v>36</v>
      </c>
      <c r="G59" s="1" t="s">
        <v>292</v>
      </c>
      <c r="H59" t="str">
        <f t="shared" ref="H59:H119" si="16">IF(C59="S",_xlfn.CONCAT(" O_",A59,"_",F59),"")</f>
        <v xml:space="preserve"> O_1_bt_radio</v>
      </c>
      <c r="I59" t="str">
        <f t="shared" ref="I59:I119" si="17">IF(C59="S",_xlfn.CONCAT(H59,".attachPop(",H59,"PopCallback);"),"")</f>
        <v xml:space="preserve"> O_1_bt_radio.attachPop( O_1_bt_radioPopCallback);</v>
      </c>
      <c r="J59" t="str">
        <f t="shared" ref="J59:J119" si="18">IF(C59="S",_xlfn.CONCAT("void ",H59,"PopCallback(void *ptr) { }"),"")</f>
        <v>void  O_1_bt_radioPopCallback(void *ptr) { }</v>
      </c>
      <c r="K59" t="s">
        <v>85</v>
      </c>
      <c r="L59" s="13" t="str">
        <f t="shared" si="0"/>
        <v>NexButton O_1_bt_radio       = NexButton(1, 55, "bt_radio");</v>
      </c>
      <c r="M59" t="s">
        <v>200</v>
      </c>
      <c r="T59" s="1"/>
    </row>
    <row r="60" spans="1:20">
      <c r="A60">
        <v>2</v>
      </c>
      <c r="B60" t="s">
        <v>283</v>
      </c>
      <c r="E60" s="1">
        <v>0</v>
      </c>
      <c r="F60" t="s">
        <v>283</v>
      </c>
      <c r="H60" t="str">
        <f t="shared" si="16"/>
        <v/>
      </c>
      <c r="I60" t="str">
        <f t="shared" si="17"/>
        <v/>
      </c>
      <c r="J60" t="str">
        <f t="shared" si="18"/>
        <v/>
      </c>
      <c r="K60" t="s">
        <v>282</v>
      </c>
      <c r="L60" s="13" t="str">
        <f t="shared" si="0"/>
        <v>NexPage O_2_setup            = NexPage(2, 0, "setup");</v>
      </c>
      <c r="M60" t="s">
        <v>200</v>
      </c>
      <c r="T60" s="1"/>
    </row>
    <row r="61" spans="1:20">
      <c r="A61">
        <v>2</v>
      </c>
      <c r="B61" t="s">
        <v>283</v>
      </c>
      <c r="D61" t="s">
        <v>142</v>
      </c>
      <c r="E61" s="1">
        <v>1</v>
      </c>
      <c r="F61" t="s">
        <v>70</v>
      </c>
      <c r="H61" t="str">
        <f t="shared" si="16"/>
        <v/>
      </c>
      <c r="I61" t="str">
        <f t="shared" si="17"/>
        <v/>
      </c>
      <c r="J61" t="str">
        <f t="shared" si="18"/>
        <v/>
      </c>
      <c r="K61" t="s">
        <v>37</v>
      </c>
      <c r="L61" s="13" t="str">
        <f t="shared" si="0"/>
        <v>NexHotspot O_2_bt_home       = NexHotspot(2, 1, "bt_home");</v>
      </c>
      <c r="M61" t="s">
        <v>200</v>
      </c>
      <c r="T61" s="1"/>
    </row>
    <row r="62" spans="1:20">
      <c r="A62">
        <v>2</v>
      </c>
      <c r="B62" t="s">
        <v>283</v>
      </c>
      <c r="D62" t="s">
        <v>89</v>
      </c>
      <c r="E62" s="1">
        <v>2</v>
      </c>
      <c r="F62" t="s">
        <v>145</v>
      </c>
      <c r="H62" t="str">
        <f t="shared" si="16"/>
        <v/>
      </c>
      <c r="I62" t="str">
        <f t="shared" si="17"/>
        <v/>
      </c>
      <c r="J62" t="str">
        <f t="shared" si="18"/>
        <v/>
      </c>
      <c r="K62" t="s">
        <v>138</v>
      </c>
      <c r="L62" s="13" t="str">
        <f t="shared" si="0"/>
        <v>NexSlider O_2_sl_volume      = NexSlider(2, 2, "sl_volume");</v>
      </c>
      <c r="M62" t="s">
        <v>200</v>
      </c>
      <c r="N62" s="1" t="s">
        <v>18</v>
      </c>
      <c r="P62" s="1">
        <v>1</v>
      </c>
      <c r="Q62" s="1">
        <v>15</v>
      </c>
      <c r="T62" s="1">
        <v>8</v>
      </c>
    </row>
    <row r="63" spans="1:20">
      <c r="A63">
        <v>2</v>
      </c>
      <c r="B63" t="s">
        <v>283</v>
      </c>
      <c r="D63" t="s">
        <v>148</v>
      </c>
      <c r="E63" s="1">
        <v>3</v>
      </c>
      <c r="F63" t="s">
        <v>146</v>
      </c>
      <c r="H63" t="str">
        <f t="shared" si="16"/>
        <v/>
      </c>
      <c r="I63" t="str">
        <f t="shared" si="17"/>
        <v/>
      </c>
      <c r="J63" t="str">
        <f t="shared" si="18"/>
        <v/>
      </c>
      <c r="K63" t="s">
        <v>138</v>
      </c>
      <c r="L63" s="13" t="str">
        <f t="shared" si="0"/>
        <v>NexSlider O_2_sl_grave       = NexSlider(2, 3, "sl_grave");</v>
      </c>
      <c r="M63" t="s">
        <v>200</v>
      </c>
      <c r="N63" s="1" t="s">
        <v>18</v>
      </c>
      <c r="P63" s="1">
        <v>1</v>
      </c>
      <c r="Q63" s="1">
        <v>15</v>
      </c>
      <c r="T63" s="1">
        <v>8</v>
      </c>
    </row>
    <row r="64" spans="1:20">
      <c r="A64">
        <v>2</v>
      </c>
      <c r="B64" t="s">
        <v>283</v>
      </c>
      <c r="D64" t="s">
        <v>148</v>
      </c>
      <c r="E64" s="1">
        <v>4</v>
      </c>
      <c r="F64" t="s">
        <v>275</v>
      </c>
      <c r="H64" t="str">
        <f t="shared" si="16"/>
        <v/>
      </c>
      <c r="I64" t="str">
        <f t="shared" si="17"/>
        <v/>
      </c>
      <c r="J64" t="str">
        <f t="shared" si="18"/>
        <v/>
      </c>
      <c r="K64" t="s">
        <v>138</v>
      </c>
      <c r="L64" s="13" t="str">
        <f t="shared" si="0"/>
        <v>NexSlider O_2_sl_agudo       = NexSlider(2, 4, "sl_agudo");</v>
      </c>
      <c r="M64" t="s">
        <v>200</v>
      </c>
      <c r="N64" s="1" t="s">
        <v>18</v>
      </c>
      <c r="P64" s="1">
        <v>1</v>
      </c>
      <c r="Q64" s="1">
        <v>15</v>
      </c>
      <c r="T64" s="1">
        <v>8</v>
      </c>
    </row>
    <row r="65" spans="1:20">
      <c r="A65">
        <v>2</v>
      </c>
      <c r="B65" t="s">
        <v>283</v>
      </c>
      <c r="D65" t="s">
        <v>89</v>
      </c>
      <c r="E65" s="1">
        <v>5</v>
      </c>
      <c r="F65" t="s">
        <v>150</v>
      </c>
      <c r="H65" t="str">
        <f t="shared" si="16"/>
        <v/>
      </c>
      <c r="I65" t="str">
        <f t="shared" si="17"/>
        <v/>
      </c>
      <c r="J65" t="str">
        <f t="shared" si="18"/>
        <v/>
      </c>
      <c r="K65" t="s">
        <v>85</v>
      </c>
      <c r="L65" s="13" t="str">
        <f t="shared" si="0"/>
        <v>NexButton O_2_bt_volume_up   = NexButton(2, 5, "bt_volume_up");</v>
      </c>
      <c r="M65" t="s">
        <v>200</v>
      </c>
      <c r="T65" s="1"/>
    </row>
    <row r="66" spans="1:20">
      <c r="A66">
        <v>2</v>
      </c>
      <c r="B66" t="s">
        <v>283</v>
      </c>
      <c r="D66" t="s">
        <v>89</v>
      </c>
      <c r="E66" s="1">
        <v>6</v>
      </c>
      <c r="F66" t="s">
        <v>149</v>
      </c>
      <c r="H66" t="str">
        <f t="shared" si="16"/>
        <v/>
      </c>
      <c r="I66" t="str">
        <f t="shared" si="17"/>
        <v/>
      </c>
      <c r="J66" t="str">
        <f t="shared" si="18"/>
        <v/>
      </c>
      <c r="K66" t="s">
        <v>85</v>
      </c>
      <c r="L66" s="13" t="str">
        <f t="shared" si="0"/>
        <v>NexButton O_2_bt_volume_down = NexButton(2, 6, "bt_volume_down");</v>
      </c>
      <c r="M66" t="s">
        <v>200</v>
      </c>
      <c r="T66" s="1"/>
    </row>
    <row r="67" spans="1:20">
      <c r="A67">
        <v>2</v>
      </c>
      <c r="B67" t="s">
        <v>283</v>
      </c>
      <c r="D67" t="s">
        <v>148</v>
      </c>
      <c r="E67" s="1">
        <v>7</v>
      </c>
      <c r="F67" t="s">
        <v>151</v>
      </c>
      <c r="H67" t="str">
        <f t="shared" si="16"/>
        <v/>
      </c>
      <c r="I67" t="str">
        <f t="shared" si="17"/>
        <v/>
      </c>
      <c r="J67" t="str">
        <f t="shared" si="18"/>
        <v/>
      </c>
      <c r="K67" t="s">
        <v>85</v>
      </c>
      <c r="L67" s="13" t="str">
        <f t="shared" ref="L67:L130" si="19">_xlfn.CONCAT("Nex",K67," O_",A67,"_",F67,REPT(" ",(20-(LEN(K67)+LEN(F67))))," = Nex",K67,"(",A67,", ",E67,", """,F67,""");")</f>
        <v>NexButton O_2_bt_grave_down  = NexButton(2, 7, "bt_grave_down");</v>
      </c>
      <c r="M67" t="s">
        <v>200</v>
      </c>
      <c r="T67" s="1"/>
    </row>
    <row r="68" spans="1:20">
      <c r="A68">
        <v>2</v>
      </c>
      <c r="B68" t="s">
        <v>283</v>
      </c>
      <c r="D68" t="s">
        <v>148</v>
      </c>
      <c r="E68" s="1">
        <v>8</v>
      </c>
      <c r="F68" t="s">
        <v>154</v>
      </c>
      <c r="H68" t="str">
        <f t="shared" si="16"/>
        <v/>
      </c>
      <c r="I68" t="str">
        <f t="shared" si="17"/>
        <v/>
      </c>
      <c r="J68" t="str">
        <f t="shared" si="18"/>
        <v/>
      </c>
      <c r="K68" t="s">
        <v>85</v>
      </c>
      <c r="L68" s="13" t="str">
        <f t="shared" si="19"/>
        <v>NexButton O_2_bt_agudo_down  = NexButton(2, 8, "bt_agudo_down");</v>
      </c>
      <c r="M68" t="s">
        <v>200</v>
      </c>
      <c r="T68" s="1"/>
    </row>
    <row r="69" spans="1:20">
      <c r="A69">
        <v>2</v>
      </c>
      <c r="B69" t="s">
        <v>283</v>
      </c>
      <c r="D69" t="s">
        <v>148</v>
      </c>
      <c r="E69" s="1">
        <v>9</v>
      </c>
      <c r="F69" t="s">
        <v>152</v>
      </c>
      <c r="H69" t="str">
        <f t="shared" si="16"/>
        <v/>
      </c>
      <c r="I69" t="str">
        <f t="shared" si="17"/>
        <v/>
      </c>
      <c r="J69" t="str">
        <f t="shared" si="18"/>
        <v/>
      </c>
      <c r="K69" t="s">
        <v>85</v>
      </c>
      <c r="L69" s="13" t="str">
        <f t="shared" si="19"/>
        <v>NexButton O_2_bt_grave_up    = NexButton(2, 9, "bt_grave_up");</v>
      </c>
      <c r="M69" t="s">
        <v>200</v>
      </c>
      <c r="T69" s="1"/>
    </row>
    <row r="70" spans="1:20">
      <c r="A70">
        <v>2</v>
      </c>
      <c r="B70" t="s">
        <v>283</v>
      </c>
      <c r="D70" t="s">
        <v>148</v>
      </c>
      <c r="E70" s="1">
        <v>10</v>
      </c>
      <c r="F70" t="s">
        <v>153</v>
      </c>
      <c r="H70" t="str">
        <f t="shared" si="16"/>
        <v/>
      </c>
      <c r="I70" t="str">
        <f t="shared" si="17"/>
        <v/>
      </c>
      <c r="J70" t="str">
        <f t="shared" si="18"/>
        <v/>
      </c>
      <c r="K70" t="s">
        <v>85</v>
      </c>
      <c r="L70" s="13" t="str">
        <f t="shared" si="19"/>
        <v>NexButton O_2_bt_agudo_up    = NexButton(2, 10, "bt_agudo_up");</v>
      </c>
      <c r="M70" t="s">
        <v>200</v>
      </c>
      <c r="T70" s="1"/>
    </row>
    <row r="71" spans="1:20">
      <c r="A71">
        <v>2</v>
      </c>
      <c r="B71" t="s">
        <v>283</v>
      </c>
      <c r="D71" t="s">
        <v>148</v>
      </c>
      <c r="E71" s="1">
        <v>11</v>
      </c>
      <c r="F71" t="s">
        <v>155</v>
      </c>
      <c r="H71" t="str">
        <f t="shared" si="16"/>
        <v/>
      </c>
      <c r="I71" t="str">
        <f t="shared" si="17"/>
        <v/>
      </c>
      <c r="J71" t="str">
        <f t="shared" si="18"/>
        <v/>
      </c>
      <c r="K71" t="s">
        <v>156</v>
      </c>
      <c r="L71" s="13" t="str">
        <f t="shared" si="19"/>
        <v>NexCheckbox O_2_cb_loudness  = NexCheckbox(2, 11, "cb_loudness");</v>
      </c>
      <c r="M71" t="s">
        <v>200</v>
      </c>
      <c r="P71" s="1">
        <v>0</v>
      </c>
      <c r="Q71" s="1">
        <v>1</v>
      </c>
      <c r="T71" s="1">
        <v>1</v>
      </c>
    </row>
    <row r="72" spans="1:20">
      <c r="A72">
        <v>2</v>
      </c>
      <c r="B72" t="s">
        <v>283</v>
      </c>
      <c r="D72" t="s">
        <v>147</v>
      </c>
      <c r="E72" s="1">
        <v>12</v>
      </c>
      <c r="F72" t="s">
        <v>143</v>
      </c>
      <c r="H72" t="str">
        <f t="shared" si="16"/>
        <v/>
      </c>
      <c r="I72" t="str">
        <f t="shared" si="17"/>
        <v/>
      </c>
      <c r="J72" t="str">
        <f t="shared" si="18"/>
        <v/>
      </c>
      <c r="K72" t="s">
        <v>24</v>
      </c>
      <c r="L72" s="13" t="str">
        <f t="shared" si="19"/>
        <v>NexGauge O_2_ma_minuto       = NexGauge(2, 12, "ma_minuto");</v>
      </c>
      <c r="M72" t="s">
        <v>200</v>
      </c>
      <c r="N72" s="1" t="s">
        <v>18</v>
      </c>
      <c r="P72" s="1">
        <v>0</v>
      </c>
      <c r="Q72" s="1">
        <v>360</v>
      </c>
      <c r="R72" s="1">
        <v>45</v>
      </c>
      <c r="T72" s="1">
        <v>90</v>
      </c>
    </row>
    <row r="73" spans="1:20">
      <c r="A73">
        <v>2</v>
      </c>
      <c r="B73" t="s">
        <v>283</v>
      </c>
      <c r="D73" t="s">
        <v>147</v>
      </c>
      <c r="E73" s="1">
        <v>13</v>
      </c>
      <c r="F73" t="s">
        <v>144</v>
      </c>
      <c r="H73" t="str">
        <f t="shared" si="16"/>
        <v/>
      </c>
      <c r="I73" t="str">
        <f t="shared" si="17"/>
        <v/>
      </c>
      <c r="J73" t="str">
        <f t="shared" si="18"/>
        <v/>
      </c>
      <c r="K73" t="s">
        <v>24</v>
      </c>
      <c r="L73" s="13" t="str">
        <f t="shared" si="19"/>
        <v>NexGauge O_2_ma_hora         = NexGauge(2, 13, "ma_hora");</v>
      </c>
      <c r="M73" t="s">
        <v>200</v>
      </c>
      <c r="N73" s="1" t="s">
        <v>18</v>
      </c>
      <c r="P73" s="1">
        <v>0</v>
      </c>
      <c r="Q73" s="1">
        <v>360</v>
      </c>
      <c r="R73" s="1">
        <v>9</v>
      </c>
      <c r="T73" s="1">
        <v>90</v>
      </c>
    </row>
    <row r="74" spans="1:20">
      <c r="A74">
        <v>3</v>
      </c>
      <c r="B74" t="s">
        <v>284</v>
      </c>
      <c r="E74" s="1">
        <v>0</v>
      </c>
      <c r="F74" t="s">
        <v>284</v>
      </c>
      <c r="H74" t="str">
        <f t="shared" si="16"/>
        <v/>
      </c>
      <c r="I74" t="str">
        <f t="shared" si="17"/>
        <v/>
      </c>
      <c r="J74" t="str">
        <f t="shared" si="18"/>
        <v/>
      </c>
      <c r="K74" t="s">
        <v>282</v>
      </c>
      <c r="L74" s="13" t="str">
        <f t="shared" si="19"/>
        <v>NexPage O_3_checkup          = NexPage(3, 0, "checkup");</v>
      </c>
      <c r="M74" t="s">
        <v>200</v>
      </c>
      <c r="T74" s="1"/>
    </row>
    <row r="75" spans="1:20">
      <c r="A75">
        <v>3</v>
      </c>
      <c r="B75" t="s">
        <v>284</v>
      </c>
      <c r="D75" t="s">
        <v>142</v>
      </c>
      <c r="E75" s="1">
        <v>1</v>
      </c>
      <c r="F75" t="s">
        <v>70</v>
      </c>
      <c r="H75" t="str">
        <f t="shared" si="16"/>
        <v/>
      </c>
      <c r="I75" t="str">
        <f t="shared" si="17"/>
        <v/>
      </c>
      <c r="J75" t="str">
        <f t="shared" si="18"/>
        <v/>
      </c>
      <c r="K75" t="s">
        <v>37</v>
      </c>
      <c r="L75" s="13" t="str">
        <f t="shared" si="19"/>
        <v>NexHotspot O_3_bt_home       = NexHotspot(3, 1, "bt_home");</v>
      </c>
      <c r="M75" t="s">
        <v>200</v>
      </c>
      <c r="T75" s="1"/>
    </row>
    <row r="76" spans="1:20">
      <c r="A76">
        <v>3</v>
      </c>
      <c r="B76" t="s">
        <v>284</v>
      </c>
      <c r="D76" t="s">
        <v>159</v>
      </c>
      <c r="E76" s="1">
        <v>2</v>
      </c>
      <c r="F76" t="s">
        <v>158</v>
      </c>
      <c r="H76" t="str">
        <f t="shared" si="16"/>
        <v/>
      </c>
      <c r="I76" t="str">
        <f t="shared" si="17"/>
        <v/>
      </c>
      <c r="J76" t="str">
        <f t="shared" si="18"/>
        <v/>
      </c>
      <c r="K76" t="s">
        <v>85</v>
      </c>
      <c r="L76" s="13" t="str">
        <f t="shared" si="19"/>
        <v>NexButton O_3_bt_restart     = NexButton(3, 2, "bt_restart");</v>
      </c>
      <c r="M76" t="s">
        <v>200</v>
      </c>
      <c r="T76" s="1"/>
    </row>
    <row r="77" spans="1:20">
      <c r="A77">
        <v>3</v>
      </c>
      <c r="B77" t="s">
        <v>284</v>
      </c>
      <c r="D77" t="s">
        <v>56</v>
      </c>
      <c r="E77" s="1">
        <v>3</v>
      </c>
      <c r="F77" t="s">
        <v>34</v>
      </c>
      <c r="H77" t="str">
        <f t="shared" si="16"/>
        <v/>
      </c>
      <c r="I77" t="str">
        <f t="shared" si="17"/>
        <v/>
      </c>
      <c r="J77" t="str">
        <f t="shared" si="18"/>
        <v/>
      </c>
      <c r="K77" t="s">
        <v>25</v>
      </c>
      <c r="L77" s="13" t="str">
        <f t="shared" si="19"/>
        <v>NexText O_3_tx_log           = NexText(3, 3, "tx_log");</v>
      </c>
      <c r="M77" t="s">
        <v>200</v>
      </c>
      <c r="N77" s="1" t="s">
        <v>9</v>
      </c>
      <c r="O77" s="1" t="s">
        <v>157</v>
      </c>
      <c r="T77" s="1"/>
    </row>
    <row r="78" spans="1:20">
      <c r="A78">
        <v>3</v>
      </c>
      <c r="B78" t="s">
        <v>284</v>
      </c>
      <c r="D78" t="s">
        <v>114</v>
      </c>
      <c r="E78" s="1">
        <v>4</v>
      </c>
      <c r="F78" t="s">
        <v>116</v>
      </c>
      <c r="H78" t="str">
        <f t="shared" si="16"/>
        <v/>
      </c>
      <c r="I78" t="str">
        <f t="shared" si="17"/>
        <v/>
      </c>
      <c r="J78" t="str">
        <f t="shared" si="18"/>
        <v/>
      </c>
      <c r="K78" t="s">
        <v>40</v>
      </c>
      <c r="L78" s="13" t="str">
        <f t="shared" si="19"/>
        <v>NexRadio O_3_led_1           = NexRadio(3, 4, "led_1");</v>
      </c>
      <c r="M78" t="s">
        <v>200</v>
      </c>
      <c r="T78" s="1"/>
    </row>
    <row r="79" spans="1:20">
      <c r="A79">
        <v>3</v>
      </c>
      <c r="B79" t="s">
        <v>284</v>
      </c>
      <c r="D79" t="s">
        <v>114</v>
      </c>
      <c r="E79" s="1">
        <v>5</v>
      </c>
      <c r="F79" t="s">
        <v>117</v>
      </c>
      <c r="H79" t="str">
        <f t="shared" si="16"/>
        <v/>
      </c>
      <c r="I79" t="str">
        <f t="shared" si="17"/>
        <v/>
      </c>
      <c r="J79" t="str">
        <f t="shared" si="18"/>
        <v/>
      </c>
      <c r="K79" t="s">
        <v>40</v>
      </c>
      <c r="L79" s="13" t="str">
        <f t="shared" si="19"/>
        <v>NexRadio O_3_led_2           = NexRadio(3, 5, "led_2");</v>
      </c>
      <c r="M79" t="s">
        <v>200</v>
      </c>
      <c r="T79" s="1"/>
    </row>
    <row r="80" spans="1:20">
      <c r="A80">
        <v>3</v>
      </c>
      <c r="B80" t="s">
        <v>284</v>
      </c>
      <c r="D80" t="s">
        <v>114</v>
      </c>
      <c r="E80" s="1">
        <v>6</v>
      </c>
      <c r="F80" t="s">
        <v>118</v>
      </c>
      <c r="H80" t="str">
        <f t="shared" si="16"/>
        <v/>
      </c>
      <c r="I80" t="str">
        <f t="shared" si="17"/>
        <v/>
      </c>
      <c r="J80" t="str">
        <f t="shared" si="18"/>
        <v/>
      </c>
      <c r="K80" t="s">
        <v>40</v>
      </c>
      <c r="L80" s="13" t="str">
        <f t="shared" si="19"/>
        <v>NexRadio O_3_led_3           = NexRadio(3, 6, "led_3");</v>
      </c>
      <c r="M80" t="s">
        <v>200</v>
      </c>
      <c r="T80" s="1"/>
    </row>
    <row r="81" spans="1:20">
      <c r="A81">
        <v>3</v>
      </c>
      <c r="B81" t="s">
        <v>284</v>
      </c>
      <c r="D81" t="s">
        <v>114</v>
      </c>
      <c r="E81" s="1">
        <v>7</v>
      </c>
      <c r="F81" t="s">
        <v>119</v>
      </c>
      <c r="H81" t="str">
        <f t="shared" si="16"/>
        <v/>
      </c>
      <c r="I81" t="str">
        <f t="shared" si="17"/>
        <v/>
      </c>
      <c r="J81" t="str">
        <f t="shared" si="18"/>
        <v/>
      </c>
      <c r="K81" t="s">
        <v>40</v>
      </c>
      <c r="L81" s="13" t="str">
        <f t="shared" si="19"/>
        <v>NexRadio O_3_led_4           = NexRadio(3, 7, "led_4");</v>
      </c>
      <c r="M81" t="s">
        <v>200</v>
      </c>
      <c r="T81" s="1"/>
    </row>
    <row r="82" spans="1:20">
      <c r="A82">
        <v>3</v>
      </c>
      <c r="B82" t="s">
        <v>284</v>
      </c>
      <c r="D82" t="s">
        <v>114</v>
      </c>
      <c r="E82" s="1">
        <v>8</v>
      </c>
      <c r="F82" t="s">
        <v>120</v>
      </c>
      <c r="H82" t="str">
        <f t="shared" si="16"/>
        <v/>
      </c>
      <c r="I82" t="str">
        <f t="shared" si="17"/>
        <v/>
      </c>
      <c r="J82" t="str">
        <f t="shared" si="18"/>
        <v/>
      </c>
      <c r="K82" t="s">
        <v>40</v>
      </c>
      <c r="L82" s="13" t="str">
        <f t="shared" si="19"/>
        <v>NexRadio O_3_led_5           = NexRadio(3, 8, "led_5");</v>
      </c>
      <c r="M82" t="s">
        <v>200</v>
      </c>
      <c r="T82" s="1"/>
    </row>
    <row r="83" spans="1:20">
      <c r="A83">
        <v>3</v>
      </c>
      <c r="B83" t="s">
        <v>284</v>
      </c>
      <c r="D83" t="s">
        <v>114</v>
      </c>
      <c r="E83" s="1">
        <v>9</v>
      </c>
      <c r="F83" t="s">
        <v>121</v>
      </c>
      <c r="H83" t="str">
        <f t="shared" si="16"/>
        <v/>
      </c>
      <c r="I83" t="str">
        <f t="shared" si="17"/>
        <v/>
      </c>
      <c r="J83" t="str">
        <f t="shared" si="18"/>
        <v/>
      </c>
      <c r="K83" t="s">
        <v>40</v>
      </c>
      <c r="L83" s="13" t="str">
        <f t="shared" si="19"/>
        <v>NexRadio O_3_led_6           = NexRadio(3, 9, "led_6");</v>
      </c>
      <c r="M83" t="s">
        <v>200</v>
      </c>
      <c r="T83" s="1"/>
    </row>
    <row r="84" spans="1:20">
      <c r="A84">
        <v>3</v>
      </c>
      <c r="B84" t="s">
        <v>284</v>
      </c>
      <c r="D84" t="s">
        <v>114</v>
      </c>
      <c r="E84" s="1">
        <v>10</v>
      </c>
      <c r="F84" t="s">
        <v>122</v>
      </c>
      <c r="H84" t="str">
        <f t="shared" si="16"/>
        <v/>
      </c>
      <c r="I84" t="str">
        <f t="shared" si="17"/>
        <v/>
      </c>
      <c r="J84" t="str">
        <f t="shared" si="18"/>
        <v/>
      </c>
      <c r="K84" t="s">
        <v>40</v>
      </c>
      <c r="L84" s="13" t="str">
        <f t="shared" si="19"/>
        <v>NexRadio O_3_led_7           = NexRadio(3, 10, "led_7");</v>
      </c>
      <c r="M84" t="s">
        <v>200</v>
      </c>
      <c r="T84" s="1"/>
    </row>
    <row r="85" spans="1:20">
      <c r="A85">
        <v>3</v>
      </c>
      <c r="B85" t="s">
        <v>284</v>
      </c>
      <c r="D85" t="s">
        <v>114</v>
      </c>
      <c r="E85" s="1">
        <v>11</v>
      </c>
      <c r="F85" t="s">
        <v>123</v>
      </c>
      <c r="H85" t="str">
        <f t="shared" si="16"/>
        <v/>
      </c>
      <c r="I85" t="str">
        <f t="shared" si="17"/>
        <v/>
      </c>
      <c r="J85" t="str">
        <f t="shared" si="18"/>
        <v/>
      </c>
      <c r="K85" t="s">
        <v>40</v>
      </c>
      <c r="L85" s="13" t="str">
        <f t="shared" si="19"/>
        <v>NexRadio O_3_led_8           = NexRadio(3, 11, "led_8");</v>
      </c>
      <c r="M85" t="s">
        <v>200</v>
      </c>
      <c r="T85" s="1"/>
    </row>
    <row r="86" spans="1:20">
      <c r="A86">
        <v>3</v>
      </c>
      <c r="B86" t="s">
        <v>284</v>
      </c>
      <c r="D86" t="s">
        <v>114</v>
      </c>
      <c r="E86" s="1">
        <v>12</v>
      </c>
      <c r="F86" t="s">
        <v>124</v>
      </c>
      <c r="H86" t="str">
        <f t="shared" si="16"/>
        <v/>
      </c>
      <c r="I86" t="str">
        <f t="shared" si="17"/>
        <v/>
      </c>
      <c r="J86" t="str">
        <f t="shared" si="18"/>
        <v/>
      </c>
      <c r="K86" t="s">
        <v>40</v>
      </c>
      <c r="L86" s="13" t="str">
        <f t="shared" si="19"/>
        <v>NexRadio O_3_led_9           = NexRadio(3, 12, "led_9");</v>
      </c>
      <c r="M86" t="s">
        <v>200</v>
      </c>
      <c r="T86" s="1"/>
    </row>
    <row r="87" spans="1:20">
      <c r="A87">
        <v>3</v>
      </c>
      <c r="B87" t="s">
        <v>284</v>
      </c>
      <c r="D87" t="s">
        <v>114</v>
      </c>
      <c r="E87" s="1">
        <v>13</v>
      </c>
      <c r="F87" t="s">
        <v>125</v>
      </c>
      <c r="H87" t="str">
        <f t="shared" si="16"/>
        <v/>
      </c>
      <c r="I87" t="str">
        <f t="shared" si="17"/>
        <v/>
      </c>
      <c r="J87" t="str">
        <f t="shared" si="18"/>
        <v/>
      </c>
      <c r="K87" t="s">
        <v>40</v>
      </c>
      <c r="L87" s="13" t="str">
        <f t="shared" si="19"/>
        <v>NexRadio O_3_led_10          = NexRadio(3, 13, "led_10");</v>
      </c>
      <c r="M87" t="s">
        <v>200</v>
      </c>
      <c r="T87" s="1"/>
    </row>
    <row r="88" spans="1:20">
      <c r="A88">
        <v>3</v>
      </c>
      <c r="B88" t="s">
        <v>284</v>
      </c>
      <c r="D88" t="s">
        <v>114</v>
      </c>
      <c r="E88" s="1">
        <v>14</v>
      </c>
      <c r="F88" t="s">
        <v>126</v>
      </c>
      <c r="H88" t="str">
        <f t="shared" si="16"/>
        <v/>
      </c>
      <c r="I88" t="str">
        <f t="shared" si="17"/>
        <v/>
      </c>
      <c r="J88" t="str">
        <f t="shared" si="18"/>
        <v/>
      </c>
      <c r="K88" t="s">
        <v>40</v>
      </c>
      <c r="L88" s="13" t="str">
        <f t="shared" si="19"/>
        <v>NexRadio O_3_led_11          = NexRadio(3, 14, "led_11");</v>
      </c>
      <c r="M88" t="s">
        <v>200</v>
      </c>
      <c r="T88" s="1"/>
    </row>
    <row r="89" spans="1:20">
      <c r="A89">
        <v>3</v>
      </c>
      <c r="B89" t="s">
        <v>284</v>
      </c>
      <c r="D89" t="s">
        <v>114</v>
      </c>
      <c r="E89" s="1">
        <v>15</v>
      </c>
      <c r="F89" t="s">
        <v>127</v>
      </c>
      <c r="H89" t="str">
        <f t="shared" si="16"/>
        <v/>
      </c>
      <c r="I89" t="str">
        <f t="shared" si="17"/>
        <v/>
      </c>
      <c r="J89" t="str">
        <f t="shared" si="18"/>
        <v/>
      </c>
      <c r="K89" t="s">
        <v>40</v>
      </c>
      <c r="L89" s="13" t="str">
        <f t="shared" si="19"/>
        <v>NexRadio O_3_led_12          = NexRadio(3, 15, "led_12");</v>
      </c>
      <c r="M89" t="s">
        <v>200</v>
      </c>
      <c r="T89" s="1"/>
    </row>
    <row r="90" spans="1:20">
      <c r="A90">
        <v>3</v>
      </c>
      <c r="B90" t="s">
        <v>284</v>
      </c>
      <c r="D90" t="s">
        <v>114</v>
      </c>
      <c r="E90" s="1">
        <v>16</v>
      </c>
      <c r="F90" t="s">
        <v>128</v>
      </c>
      <c r="H90" t="str">
        <f t="shared" si="16"/>
        <v/>
      </c>
      <c r="I90" t="str">
        <f t="shared" si="17"/>
        <v/>
      </c>
      <c r="J90" t="str">
        <f t="shared" si="18"/>
        <v/>
      </c>
      <c r="K90" t="s">
        <v>40</v>
      </c>
      <c r="L90" s="13" t="str">
        <f t="shared" si="19"/>
        <v>NexRadio O_3_led_13          = NexRadio(3, 16, "led_13");</v>
      </c>
      <c r="M90" t="s">
        <v>200</v>
      </c>
      <c r="T90" s="1"/>
    </row>
    <row r="91" spans="1:20">
      <c r="A91">
        <v>3</v>
      </c>
      <c r="B91" t="s">
        <v>284</v>
      </c>
      <c r="D91" t="s">
        <v>114</v>
      </c>
      <c r="E91" s="1">
        <v>17</v>
      </c>
      <c r="F91" t="s">
        <v>129</v>
      </c>
      <c r="H91" t="str">
        <f t="shared" si="16"/>
        <v/>
      </c>
      <c r="I91" t="str">
        <f t="shared" si="17"/>
        <v/>
      </c>
      <c r="J91" t="str">
        <f t="shared" si="18"/>
        <v/>
      </c>
      <c r="K91" t="s">
        <v>40</v>
      </c>
      <c r="L91" s="13" t="str">
        <f t="shared" si="19"/>
        <v>NexRadio O_3_led_14          = NexRadio(3, 17, "led_14");</v>
      </c>
      <c r="M91" t="s">
        <v>200</v>
      </c>
      <c r="T91" s="1"/>
    </row>
    <row r="92" spans="1:20">
      <c r="A92">
        <v>3</v>
      </c>
      <c r="B92" t="s">
        <v>284</v>
      </c>
      <c r="D92" t="s">
        <v>114</v>
      </c>
      <c r="E92" s="1">
        <v>18</v>
      </c>
      <c r="F92" t="s">
        <v>130</v>
      </c>
      <c r="H92" t="str">
        <f t="shared" si="16"/>
        <v/>
      </c>
      <c r="I92" t="str">
        <f t="shared" si="17"/>
        <v/>
      </c>
      <c r="J92" t="str">
        <f t="shared" si="18"/>
        <v/>
      </c>
      <c r="K92" t="s">
        <v>40</v>
      </c>
      <c r="L92" s="13" t="str">
        <f t="shared" si="19"/>
        <v>NexRadio O_3_led_15          = NexRadio(3, 18, "led_15");</v>
      </c>
      <c r="M92" t="s">
        <v>200</v>
      </c>
      <c r="T92" s="1"/>
    </row>
    <row r="93" spans="1:20">
      <c r="A93">
        <v>3</v>
      </c>
      <c r="B93" t="s">
        <v>284</v>
      </c>
      <c r="D93" t="s">
        <v>114</v>
      </c>
      <c r="E93" s="1">
        <v>19</v>
      </c>
      <c r="F93" t="s">
        <v>131</v>
      </c>
      <c r="H93" t="str">
        <f t="shared" si="16"/>
        <v/>
      </c>
      <c r="I93" t="str">
        <f t="shared" si="17"/>
        <v/>
      </c>
      <c r="J93" t="str">
        <f t="shared" si="18"/>
        <v/>
      </c>
      <c r="K93" t="s">
        <v>40</v>
      </c>
      <c r="L93" s="13" t="str">
        <f t="shared" si="19"/>
        <v>NexRadio O_3_led_16          = NexRadio(3, 19, "led_16");</v>
      </c>
      <c r="M93" t="s">
        <v>200</v>
      </c>
      <c r="T93" s="1"/>
    </row>
    <row r="94" spans="1:20">
      <c r="A94">
        <v>4</v>
      </c>
      <c r="B94" t="s">
        <v>285</v>
      </c>
      <c r="E94" s="1">
        <v>0</v>
      </c>
      <c r="F94" t="s">
        <v>285</v>
      </c>
      <c r="H94" t="str">
        <f t="shared" si="16"/>
        <v/>
      </c>
      <c r="I94" t="str">
        <f t="shared" si="17"/>
        <v/>
      </c>
      <c r="J94" t="str">
        <f t="shared" si="18"/>
        <v/>
      </c>
      <c r="K94" t="s">
        <v>282</v>
      </c>
      <c r="L94" s="13" t="str">
        <f t="shared" si="19"/>
        <v>NexPage O_4_telefone         = NexPage(4, 0, "telefone");</v>
      </c>
      <c r="M94" t="s">
        <v>200</v>
      </c>
      <c r="T94" s="1"/>
    </row>
    <row r="95" spans="1:20">
      <c r="A95">
        <v>4</v>
      </c>
      <c r="B95" t="s">
        <v>285</v>
      </c>
      <c r="D95" t="s">
        <v>142</v>
      </c>
      <c r="E95" s="1">
        <v>1</v>
      </c>
      <c r="F95" t="s">
        <v>70</v>
      </c>
      <c r="H95" t="str">
        <f t="shared" si="16"/>
        <v/>
      </c>
      <c r="I95" t="str">
        <f t="shared" si="17"/>
        <v/>
      </c>
      <c r="J95" t="str">
        <f t="shared" si="18"/>
        <v/>
      </c>
      <c r="K95" t="s">
        <v>37</v>
      </c>
      <c r="L95" s="13" t="str">
        <f t="shared" si="19"/>
        <v>NexHotspot O_4_bt_home       = NexHotspot(4, 1, "bt_home");</v>
      </c>
      <c r="M95" t="s">
        <v>200</v>
      </c>
      <c r="T95" s="1"/>
    </row>
    <row r="96" spans="1:20">
      <c r="A96">
        <v>4</v>
      </c>
      <c r="B96" t="s">
        <v>285</v>
      </c>
      <c r="D96" t="s">
        <v>0</v>
      </c>
      <c r="E96" s="1">
        <v>2</v>
      </c>
      <c r="F96" t="s">
        <v>160</v>
      </c>
      <c r="H96" t="str">
        <f t="shared" si="16"/>
        <v/>
      </c>
      <c r="I96" t="str">
        <f t="shared" si="17"/>
        <v/>
      </c>
      <c r="J96" t="str">
        <f t="shared" si="18"/>
        <v/>
      </c>
      <c r="K96" t="s">
        <v>25</v>
      </c>
      <c r="L96" s="13" t="str">
        <f t="shared" si="19"/>
        <v>NexText O_4_tx_mensagem      = NexText(4, 2, "tx_mensagem");</v>
      </c>
      <c r="M96" t="s">
        <v>200</v>
      </c>
      <c r="N96" s="1" t="s">
        <v>9</v>
      </c>
      <c r="T96" s="1"/>
    </row>
    <row r="97" spans="1:20">
      <c r="A97">
        <v>4</v>
      </c>
      <c r="B97" t="s">
        <v>285</v>
      </c>
      <c r="D97" t="s">
        <v>0</v>
      </c>
      <c r="E97" s="1">
        <v>3</v>
      </c>
      <c r="F97" t="s">
        <v>162</v>
      </c>
      <c r="H97" t="str">
        <f t="shared" si="16"/>
        <v/>
      </c>
      <c r="I97" t="str">
        <f t="shared" si="17"/>
        <v/>
      </c>
      <c r="J97" t="str">
        <f t="shared" si="18"/>
        <v/>
      </c>
      <c r="K97" t="s">
        <v>25</v>
      </c>
      <c r="L97" s="13" t="str">
        <f t="shared" si="19"/>
        <v>NexText O_4_tx_numero        = NexText(4, 3, "tx_numero");</v>
      </c>
      <c r="M97" t="s">
        <v>200</v>
      </c>
      <c r="N97" s="1" t="s">
        <v>9</v>
      </c>
      <c r="T97" s="1"/>
    </row>
    <row r="98" spans="1:20">
      <c r="A98">
        <v>4</v>
      </c>
      <c r="B98" t="s">
        <v>285</v>
      </c>
      <c r="D98" t="s">
        <v>256</v>
      </c>
      <c r="E98" s="1">
        <v>4</v>
      </c>
      <c r="F98" t="s">
        <v>165</v>
      </c>
      <c r="H98" t="str">
        <f t="shared" si="16"/>
        <v/>
      </c>
      <c r="I98" t="str">
        <f t="shared" si="17"/>
        <v/>
      </c>
      <c r="J98" t="str">
        <f t="shared" si="18"/>
        <v/>
      </c>
      <c r="K98" t="s">
        <v>85</v>
      </c>
      <c r="L98" s="13" t="str">
        <f t="shared" si="19"/>
        <v>NexButton O_4_bt_teclado     = NexButton(4, 4, "bt_teclado");</v>
      </c>
      <c r="M98" t="s">
        <v>200</v>
      </c>
      <c r="T98" s="1"/>
    </row>
    <row r="99" spans="1:20">
      <c r="A99">
        <v>4</v>
      </c>
      <c r="B99" t="s">
        <v>285</v>
      </c>
      <c r="D99" t="s">
        <v>256</v>
      </c>
      <c r="E99" s="1">
        <v>6</v>
      </c>
      <c r="F99" t="s">
        <v>163</v>
      </c>
      <c r="H99" t="str">
        <f t="shared" si="16"/>
        <v/>
      </c>
      <c r="I99" t="str">
        <f t="shared" si="17"/>
        <v/>
      </c>
      <c r="J99" t="str">
        <f t="shared" si="18"/>
        <v/>
      </c>
      <c r="K99" t="s">
        <v>85</v>
      </c>
      <c r="L99" s="13" t="str">
        <f t="shared" si="19"/>
        <v>NexButton O_4_bt_ligar       = NexButton(4, 6, "bt_ligar");</v>
      </c>
      <c r="M99" t="s">
        <v>200</v>
      </c>
      <c r="T99" s="1"/>
    </row>
    <row r="100" spans="1:20">
      <c r="A100">
        <v>4</v>
      </c>
      <c r="B100" t="s">
        <v>285</v>
      </c>
      <c r="D100" t="s">
        <v>256</v>
      </c>
      <c r="E100" s="1">
        <v>7</v>
      </c>
      <c r="F100" t="s">
        <v>164</v>
      </c>
      <c r="H100" t="str">
        <f t="shared" si="16"/>
        <v/>
      </c>
      <c r="I100" t="str">
        <f t="shared" si="17"/>
        <v/>
      </c>
      <c r="J100" t="str">
        <f t="shared" si="18"/>
        <v/>
      </c>
      <c r="K100" t="s">
        <v>85</v>
      </c>
      <c r="L100" s="13" t="str">
        <f t="shared" si="19"/>
        <v>NexButton O_4_bt_desligar    = NexButton(4, 7, "bt_desligar");</v>
      </c>
      <c r="M100" t="s">
        <v>200</v>
      </c>
      <c r="T100" s="1"/>
    </row>
    <row r="101" spans="1:20">
      <c r="A101">
        <v>4</v>
      </c>
      <c r="B101" t="s">
        <v>285</v>
      </c>
      <c r="D101" t="s">
        <v>176</v>
      </c>
      <c r="E101" s="1">
        <v>8</v>
      </c>
      <c r="F101" t="s">
        <v>166</v>
      </c>
      <c r="H101" t="str">
        <f t="shared" si="16"/>
        <v/>
      </c>
      <c r="I101" t="str">
        <f t="shared" si="17"/>
        <v/>
      </c>
      <c r="J101" t="str">
        <f t="shared" si="18"/>
        <v/>
      </c>
      <c r="K101" t="s">
        <v>37</v>
      </c>
      <c r="L101" s="13" t="str">
        <f t="shared" si="19"/>
        <v>NexHotspot O_4_bt_1          = NexHotspot(4, 8, "bt_1");</v>
      </c>
      <c r="M101" t="s">
        <v>200</v>
      </c>
      <c r="T101" s="1"/>
    </row>
    <row r="102" spans="1:20">
      <c r="A102">
        <v>4</v>
      </c>
      <c r="B102" t="s">
        <v>285</v>
      </c>
      <c r="D102" t="s">
        <v>176</v>
      </c>
      <c r="E102" s="1">
        <v>9</v>
      </c>
      <c r="F102" t="s">
        <v>167</v>
      </c>
      <c r="H102" t="str">
        <f t="shared" si="16"/>
        <v/>
      </c>
      <c r="I102" t="str">
        <f t="shared" si="17"/>
        <v/>
      </c>
      <c r="J102" t="str">
        <f t="shared" si="18"/>
        <v/>
      </c>
      <c r="K102" t="s">
        <v>37</v>
      </c>
      <c r="L102" s="13" t="str">
        <f t="shared" si="19"/>
        <v>NexHotspot O_4_bt_2          = NexHotspot(4, 9, "bt_2");</v>
      </c>
      <c r="M102" t="s">
        <v>200</v>
      </c>
      <c r="T102" s="1"/>
    </row>
    <row r="103" spans="1:20">
      <c r="A103">
        <v>4</v>
      </c>
      <c r="B103" t="s">
        <v>285</v>
      </c>
      <c r="D103" t="s">
        <v>176</v>
      </c>
      <c r="E103" s="1">
        <v>10</v>
      </c>
      <c r="F103" t="s">
        <v>168</v>
      </c>
      <c r="H103" t="str">
        <f t="shared" si="16"/>
        <v/>
      </c>
      <c r="I103" t="str">
        <f t="shared" si="17"/>
        <v/>
      </c>
      <c r="J103" t="str">
        <f t="shared" si="18"/>
        <v/>
      </c>
      <c r="K103" t="s">
        <v>37</v>
      </c>
      <c r="L103" s="13" t="str">
        <f t="shared" si="19"/>
        <v>NexHotspot O_4_bt_3          = NexHotspot(4, 10, "bt_3");</v>
      </c>
      <c r="M103" t="s">
        <v>200</v>
      </c>
      <c r="T103" s="1"/>
    </row>
    <row r="104" spans="1:20">
      <c r="A104">
        <v>4</v>
      </c>
      <c r="B104" t="s">
        <v>285</v>
      </c>
      <c r="D104" t="s">
        <v>176</v>
      </c>
      <c r="E104" s="1">
        <v>11</v>
      </c>
      <c r="F104" t="s">
        <v>171</v>
      </c>
      <c r="H104" t="str">
        <f t="shared" si="16"/>
        <v/>
      </c>
      <c r="I104" t="str">
        <f t="shared" si="17"/>
        <v/>
      </c>
      <c r="J104" t="str">
        <f t="shared" si="18"/>
        <v/>
      </c>
      <c r="K104" t="s">
        <v>37</v>
      </c>
      <c r="L104" s="13" t="str">
        <f t="shared" si="19"/>
        <v>NexHotspot O_4_bt_6          = NexHotspot(4, 11, "bt_6");</v>
      </c>
      <c r="M104" t="s">
        <v>200</v>
      </c>
      <c r="T104" s="1"/>
    </row>
    <row r="105" spans="1:20">
      <c r="A105">
        <v>4</v>
      </c>
      <c r="B105" t="s">
        <v>285</v>
      </c>
      <c r="D105" t="s">
        <v>176</v>
      </c>
      <c r="E105" s="1">
        <v>12</v>
      </c>
      <c r="F105" t="s">
        <v>170</v>
      </c>
      <c r="H105" t="str">
        <f t="shared" si="16"/>
        <v/>
      </c>
      <c r="I105" t="str">
        <f t="shared" si="17"/>
        <v/>
      </c>
      <c r="J105" t="str">
        <f t="shared" si="18"/>
        <v/>
      </c>
      <c r="K105" t="s">
        <v>37</v>
      </c>
      <c r="L105" s="13" t="str">
        <f t="shared" si="19"/>
        <v>NexHotspot O_4_bt_5          = NexHotspot(4, 12, "bt_5");</v>
      </c>
      <c r="M105" t="s">
        <v>200</v>
      </c>
      <c r="T105" s="1"/>
    </row>
    <row r="106" spans="1:20">
      <c r="A106">
        <v>4</v>
      </c>
      <c r="B106" t="s">
        <v>285</v>
      </c>
      <c r="D106" t="s">
        <v>176</v>
      </c>
      <c r="E106" s="1">
        <v>13</v>
      </c>
      <c r="F106" t="s">
        <v>169</v>
      </c>
      <c r="H106" t="str">
        <f t="shared" si="16"/>
        <v/>
      </c>
      <c r="I106" t="str">
        <f t="shared" si="17"/>
        <v/>
      </c>
      <c r="J106" t="str">
        <f t="shared" si="18"/>
        <v/>
      </c>
      <c r="K106" t="s">
        <v>37</v>
      </c>
      <c r="L106" s="13" t="str">
        <f t="shared" si="19"/>
        <v>NexHotspot O_4_bt_4          = NexHotspot(4, 13, "bt_4");</v>
      </c>
      <c r="M106" t="s">
        <v>200</v>
      </c>
      <c r="T106" s="1"/>
    </row>
    <row r="107" spans="1:20">
      <c r="A107">
        <v>4</v>
      </c>
      <c r="B107" t="s">
        <v>285</v>
      </c>
      <c r="D107" t="s">
        <v>176</v>
      </c>
      <c r="E107" s="1">
        <v>14</v>
      </c>
      <c r="F107" t="s">
        <v>174</v>
      </c>
      <c r="H107" t="str">
        <f t="shared" si="16"/>
        <v/>
      </c>
      <c r="I107" t="str">
        <f t="shared" si="17"/>
        <v/>
      </c>
      <c r="J107" t="str">
        <f t="shared" si="18"/>
        <v/>
      </c>
      <c r="K107" t="s">
        <v>37</v>
      </c>
      <c r="L107" s="13" t="str">
        <f t="shared" si="19"/>
        <v>NexHotspot O_4_bt_9          = NexHotspot(4, 14, "bt_9");</v>
      </c>
      <c r="M107" t="s">
        <v>200</v>
      </c>
      <c r="T107" s="1"/>
    </row>
    <row r="108" spans="1:20">
      <c r="A108">
        <v>4</v>
      </c>
      <c r="B108" t="s">
        <v>285</v>
      </c>
      <c r="D108" t="s">
        <v>176</v>
      </c>
      <c r="E108" s="1">
        <v>15</v>
      </c>
      <c r="F108" t="s">
        <v>172</v>
      </c>
      <c r="H108" t="str">
        <f t="shared" si="16"/>
        <v/>
      </c>
      <c r="I108" t="str">
        <f t="shared" si="17"/>
        <v/>
      </c>
      <c r="J108" t="str">
        <f t="shared" si="18"/>
        <v/>
      </c>
      <c r="K108" t="s">
        <v>37</v>
      </c>
      <c r="L108" s="13" t="str">
        <f t="shared" si="19"/>
        <v>NexHotspot O_4_bt_7          = NexHotspot(4, 15, "bt_7");</v>
      </c>
      <c r="M108" t="s">
        <v>200</v>
      </c>
      <c r="T108" s="1"/>
    </row>
    <row r="109" spans="1:20">
      <c r="A109">
        <v>4</v>
      </c>
      <c r="B109" t="s">
        <v>285</v>
      </c>
      <c r="D109" t="s">
        <v>176</v>
      </c>
      <c r="E109" s="1">
        <v>16</v>
      </c>
      <c r="F109" t="s">
        <v>173</v>
      </c>
      <c r="H109" t="str">
        <f t="shared" si="16"/>
        <v/>
      </c>
      <c r="I109" t="str">
        <f t="shared" si="17"/>
        <v/>
      </c>
      <c r="J109" t="str">
        <f t="shared" si="18"/>
        <v/>
      </c>
      <c r="K109" t="s">
        <v>37</v>
      </c>
      <c r="L109" s="13" t="str">
        <f t="shared" si="19"/>
        <v>NexHotspot O_4_bt_8          = NexHotspot(4, 16, "bt_8");</v>
      </c>
      <c r="M109" t="s">
        <v>200</v>
      </c>
      <c r="T109" s="1"/>
    </row>
    <row r="110" spans="1:20">
      <c r="A110">
        <v>4</v>
      </c>
      <c r="B110" t="s">
        <v>285</v>
      </c>
      <c r="D110" t="s">
        <v>41</v>
      </c>
      <c r="E110" s="1">
        <v>17</v>
      </c>
      <c r="F110" t="s">
        <v>104</v>
      </c>
      <c r="H110" t="str">
        <f t="shared" si="16"/>
        <v/>
      </c>
      <c r="I110" t="str">
        <f t="shared" si="17"/>
        <v/>
      </c>
      <c r="J110" t="str">
        <f t="shared" si="18"/>
        <v/>
      </c>
      <c r="K110" t="s">
        <v>106</v>
      </c>
      <c r="L110" s="13" t="str">
        <f t="shared" si="19"/>
        <v>NexVariable O_4_va0          = NexVariable(4, 17, "va0");</v>
      </c>
      <c r="M110" t="s">
        <v>200</v>
      </c>
      <c r="N110" s="1" t="s">
        <v>198</v>
      </c>
      <c r="O110" s="1" t="s">
        <v>179</v>
      </c>
      <c r="T110" s="1"/>
    </row>
    <row r="111" spans="1:20">
      <c r="A111">
        <v>4</v>
      </c>
      <c r="B111" t="s">
        <v>285</v>
      </c>
      <c r="D111" t="s">
        <v>41</v>
      </c>
      <c r="E111" s="1">
        <v>18</v>
      </c>
      <c r="F111" t="s">
        <v>105</v>
      </c>
      <c r="H111" t="str">
        <f t="shared" si="16"/>
        <v/>
      </c>
      <c r="I111" t="str">
        <f t="shared" si="17"/>
        <v/>
      </c>
      <c r="J111" t="str">
        <f t="shared" si="18"/>
        <v/>
      </c>
      <c r="K111" t="s">
        <v>106</v>
      </c>
      <c r="L111" s="13" t="str">
        <f t="shared" si="19"/>
        <v>NexVariable O_4_va1          = NexVariable(4, 18, "va1");</v>
      </c>
      <c r="M111" t="s">
        <v>200</v>
      </c>
      <c r="N111" s="1" t="s">
        <v>198</v>
      </c>
      <c r="O111" s="1" t="s">
        <v>179</v>
      </c>
      <c r="T111" s="1"/>
    </row>
    <row r="112" spans="1:20">
      <c r="A112">
        <v>4</v>
      </c>
      <c r="B112" t="s">
        <v>285</v>
      </c>
      <c r="D112" t="s">
        <v>41</v>
      </c>
      <c r="E112" s="1">
        <v>19</v>
      </c>
      <c r="F112" t="s">
        <v>178</v>
      </c>
      <c r="H112" t="str">
        <f t="shared" si="16"/>
        <v/>
      </c>
      <c r="I112" t="str">
        <f t="shared" si="17"/>
        <v/>
      </c>
      <c r="J112" t="str">
        <f t="shared" si="18"/>
        <v/>
      </c>
      <c r="K112" t="s">
        <v>106</v>
      </c>
      <c r="L112" s="13" t="str">
        <f t="shared" si="19"/>
        <v>NexVariable O_4_tecla        = NexVariable(4, 19, "tecla");</v>
      </c>
      <c r="M112" t="s">
        <v>200</v>
      </c>
      <c r="N112" s="1" t="s">
        <v>198</v>
      </c>
      <c r="O112" s="1" t="s">
        <v>12</v>
      </c>
      <c r="T112" s="1"/>
    </row>
    <row r="113" spans="1:20">
      <c r="A113">
        <v>4</v>
      </c>
      <c r="B113" t="s">
        <v>285</v>
      </c>
      <c r="D113" t="s">
        <v>176</v>
      </c>
      <c r="E113" s="1">
        <v>20</v>
      </c>
      <c r="F113" t="s">
        <v>177</v>
      </c>
      <c r="H113" t="str">
        <f t="shared" si="16"/>
        <v/>
      </c>
      <c r="I113" t="str">
        <f t="shared" si="17"/>
        <v/>
      </c>
      <c r="J113" t="str">
        <f t="shared" si="18"/>
        <v/>
      </c>
      <c r="K113" t="s">
        <v>37</v>
      </c>
      <c r="L113" s="13" t="str">
        <f t="shared" si="19"/>
        <v>NexHotspot O_4_bt_back_space = NexHotspot(4, 20, "bt_back_space");</v>
      </c>
      <c r="M113" t="s">
        <v>200</v>
      </c>
      <c r="T113" s="1"/>
    </row>
    <row r="114" spans="1:20">
      <c r="A114">
        <v>4</v>
      </c>
      <c r="B114" t="s">
        <v>285</v>
      </c>
      <c r="D114" t="s">
        <v>176</v>
      </c>
      <c r="E114" s="1">
        <v>21</v>
      </c>
      <c r="F114" t="s">
        <v>175</v>
      </c>
      <c r="H114" t="str">
        <f t="shared" si="16"/>
        <v/>
      </c>
      <c r="I114" t="str">
        <f t="shared" si="17"/>
        <v/>
      </c>
      <c r="J114" t="str">
        <f t="shared" si="18"/>
        <v/>
      </c>
      <c r="K114" t="s">
        <v>37</v>
      </c>
      <c r="L114" s="13" t="str">
        <f t="shared" ref="L96:L117" si="20">_xlfn.CONCAT("Nex",K114," O_",A114,"_",F114,REPT(" ",(20-(LEN(K114)+LEN(F114))))," = Nex",K114,"(",A114,", ",E114,", """,F114,""");")</f>
        <v>NexHotspot O_4_bt_0          = NexHotspot(4, 21, "bt_0");</v>
      </c>
      <c r="M114" t="s">
        <v>200</v>
      </c>
      <c r="T114" s="1"/>
    </row>
    <row r="115" spans="1:20">
      <c r="A115">
        <v>5</v>
      </c>
      <c r="B115" t="s">
        <v>286</v>
      </c>
      <c r="E115" s="1">
        <v>0</v>
      </c>
      <c r="F115" t="s">
        <v>286</v>
      </c>
      <c r="H115" t="str">
        <f t="shared" si="16"/>
        <v/>
      </c>
      <c r="I115" t="str">
        <f t="shared" si="17"/>
        <v/>
      </c>
      <c r="J115" t="str">
        <f t="shared" si="18"/>
        <v/>
      </c>
      <c r="K115" t="s">
        <v>282</v>
      </c>
      <c r="L115" s="13" t="str">
        <f t="shared" si="19"/>
        <v>NexPage O_5_radio            = NexPage(5, 0, "radio");</v>
      </c>
      <c r="M115" t="s">
        <v>200</v>
      </c>
      <c r="T115" s="1"/>
    </row>
    <row r="116" spans="1:20">
      <c r="A116">
        <v>5</v>
      </c>
      <c r="B116" t="s">
        <v>286</v>
      </c>
      <c r="D116" t="s">
        <v>93</v>
      </c>
      <c r="E116" s="1">
        <v>1</v>
      </c>
      <c r="F116" t="s">
        <v>74</v>
      </c>
      <c r="G116" s="1" t="s">
        <v>292</v>
      </c>
      <c r="H116" t="str">
        <f t="shared" si="16"/>
        <v/>
      </c>
      <c r="I116" t="str">
        <f t="shared" si="17"/>
        <v/>
      </c>
      <c r="J116" t="str">
        <f t="shared" si="18"/>
        <v/>
      </c>
      <c r="K116" t="s">
        <v>138</v>
      </c>
      <c r="L116" s="13" t="str">
        <f t="shared" si="19"/>
        <v>NexSlider O_5_sl_freq        = NexSlider(5, 1, "sl_freq");</v>
      </c>
      <c r="M116" t="s">
        <v>200</v>
      </c>
      <c r="N116" s="1" t="s">
        <v>18</v>
      </c>
      <c r="P116" s="1">
        <v>860</v>
      </c>
      <c r="Q116" s="1">
        <v>1100</v>
      </c>
      <c r="R116" s="1">
        <v>86</v>
      </c>
      <c r="S116" s="1">
        <v>110</v>
      </c>
      <c r="T116" s="1">
        <v>1040</v>
      </c>
    </row>
    <row r="117" spans="1:20">
      <c r="A117">
        <v>5</v>
      </c>
      <c r="B117" t="s">
        <v>286</v>
      </c>
      <c r="C117" s="1" t="s">
        <v>292</v>
      </c>
      <c r="D117" t="s">
        <v>87</v>
      </c>
      <c r="E117" s="1">
        <v>2</v>
      </c>
      <c r="F117" t="s">
        <v>70</v>
      </c>
      <c r="G117" s="1" t="s">
        <v>292</v>
      </c>
      <c r="H117" t="str">
        <f t="shared" si="16"/>
        <v xml:space="preserve"> O_5_bt_home</v>
      </c>
      <c r="I117" t="str">
        <f t="shared" si="17"/>
        <v xml:space="preserve"> O_5_bt_home.attachPop( O_5_bt_homePopCallback);</v>
      </c>
      <c r="J117" t="str">
        <f t="shared" si="18"/>
        <v>void  O_5_bt_homePopCallback(void *ptr) { }</v>
      </c>
      <c r="K117" t="s">
        <v>37</v>
      </c>
      <c r="L117" s="13" t="str">
        <f t="shared" si="19"/>
        <v>NexHotspot O_5_bt_home       = NexHotspot(5, 2, "bt_home");</v>
      </c>
      <c r="M117" t="s">
        <v>200</v>
      </c>
      <c r="T117" s="1"/>
    </row>
    <row r="118" spans="1:20">
      <c r="A118">
        <v>5</v>
      </c>
      <c r="B118" t="s">
        <v>286</v>
      </c>
      <c r="C118" s="1" t="s">
        <v>292</v>
      </c>
      <c r="D118" t="s">
        <v>90</v>
      </c>
      <c r="E118" s="1">
        <v>3</v>
      </c>
      <c r="F118" t="s">
        <v>181</v>
      </c>
      <c r="G118" s="1" t="s">
        <v>292</v>
      </c>
      <c r="H118" t="str">
        <f t="shared" si="16"/>
        <v xml:space="preserve"> O_5_tx_frequencia</v>
      </c>
      <c r="I118" t="str">
        <f t="shared" si="17"/>
        <v xml:space="preserve"> O_5_tx_frequencia.attachPop( O_5_tx_frequenciaPopCallback);</v>
      </c>
      <c r="J118" t="str">
        <f t="shared" si="18"/>
        <v>void  O_5_tx_frequenciaPopCallback(void *ptr) { }</v>
      </c>
      <c r="K118" t="s">
        <v>25</v>
      </c>
      <c r="L118" s="13" t="str">
        <f t="shared" si="19"/>
        <v>NexText O_5_tx_frequencia    = NexText(5, 3, "tx_frequencia");</v>
      </c>
      <c r="M118" t="s">
        <v>200</v>
      </c>
      <c r="N118" s="1" t="s">
        <v>9</v>
      </c>
      <c r="O118" s="1" t="s">
        <v>12</v>
      </c>
      <c r="T118" s="1">
        <v>1040</v>
      </c>
    </row>
    <row r="119" spans="1:20">
      <c r="A119">
        <v>5</v>
      </c>
      <c r="B119" t="s">
        <v>286</v>
      </c>
      <c r="C119" s="1" t="s">
        <v>292</v>
      </c>
      <c r="D119" t="s">
        <v>255</v>
      </c>
      <c r="E119" s="1">
        <v>5</v>
      </c>
      <c r="F119" t="s">
        <v>180</v>
      </c>
      <c r="G119" s="1" t="s">
        <v>292</v>
      </c>
      <c r="H119" t="str">
        <f t="shared" si="16"/>
        <v xml:space="preserve"> O_5_tx_banda</v>
      </c>
      <c r="I119" t="str">
        <f t="shared" si="17"/>
        <v xml:space="preserve"> O_5_tx_banda.attachPop( O_5_tx_bandaPopCallback);</v>
      </c>
      <c r="J119" t="str">
        <f t="shared" si="18"/>
        <v>void  O_5_tx_bandaPopCallback(void *ptr) { }</v>
      </c>
      <c r="K119" t="s">
        <v>25</v>
      </c>
      <c r="L119" s="13" t="str">
        <f t="shared" si="19"/>
        <v>NexText O_5_tx_banda         = NexText(5, 5, "tx_banda");</v>
      </c>
      <c r="M119" t="s">
        <v>200</v>
      </c>
      <c r="N119" s="1" t="s">
        <v>9</v>
      </c>
      <c r="O119" s="1" t="s">
        <v>12</v>
      </c>
      <c r="T119" s="1"/>
    </row>
    <row r="120" spans="1:20">
      <c r="A120">
        <v>5</v>
      </c>
      <c r="B120" t="s">
        <v>286</v>
      </c>
      <c r="C120" s="1" t="s">
        <v>292</v>
      </c>
      <c r="D120" t="s">
        <v>88</v>
      </c>
      <c r="E120" s="1">
        <v>6</v>
      </c>
      <c r="F120" t="s">
        <v>39</v>
      </c>
      <c r="H120" t="str">
        <f t="shared" ref="H120:H137" si="21">IF(C120="S",_xlfn.CONCAT(" O_",A120,"_",F120),"")</f>
        <v xml:space="preserve"> O_5_bt_setup</v>
      </c>
      <c r="I120" t="str">
        <f t="shared" ref="I120:I137" si="22">IF(C120="S",_xlfn.CONCAT(H120,".attachPop(",H120,"PopCallback);"),"")</f>
        <v xml:space="preserve"> O_5_bt_setup.attachPop( O_5_bt_setupPopCallback);</v>
      </c>
      <c r="J120" t="str">
        <f t="shared" ref="J120:J137" si="23">IF(C120="S",_xlfn.CONCAT("void ",H120,"PopCallback(void *ptr) { }"),"")</f>
        <v>void  O_5_bt_setupPopCallback(void *ptr) { }</v>
      </c>
      <c r="K120" t="s">
        <v>37</v>
      </c>
      <c r="L120" s="13" t="str">
        <f t="shared" si="19"/>
        <v>NexHotspot O_5_bt_setup      = NexHotspot(5, 6, "bt_setup");</v>
      </c>
      <c r="M120" t="s">
        <v>200</v>
      </c>
      <c r="T120" s="1"/>
    </row>
    <row r="121" spans="1:20">
      <c r="A121">
        <v>5</v>
      </c>
      <c r="B121" t="s">
        <v>286</v>
      </c>
      <c r="C121" s="1" t="s">
        <v>292</v>
      </c>
      <c r="D121" t="s">
        <v>92</v>
      </c>
      <c r="E121" s="1">
        <v>7</v>
      </c>
      <c r="F121" t="s">
        <v>182</v>
      </c>
      <c r="G121" s="1" t="s">
        <v>292</v>
      </c>
      <c r="H121" t="str">
        <f t="shared" si="21"/>
        <v xml:space="preserve"> O_5_tx_estacao</v>
      </c>
      <c r="I121" t="str">
        <f t="shared" si="22"/>
        <v xml:space="preserve"> O_5_tx_estacao.attachPop( O_5_tx_estacaoPopCallback);</v>
      </c>
      <c r="J121" t="str">
        <f t="shared" si="23"/>
        <v>void  O_5_tx_estacaoPopCallback(void *ptr) { }</v>
      </c>
      <c r="K121" t="s">
        <v>25</v>
      </c>
      <c r="L121" s="13" t="str">
        <f t="shared" si="19"/>
        <v>NexText O_5_tx_estacao       = NexText(5, 7, "tx_estacao");</v>
      </c>
      <c r="M121" t="s">
        <v>200</v>
      </c>
      <c r="N121" s="1" t="s">
        <v>9</v>
      </c>
      <c r="O121" s="1" t="s">
        <v>83</v>
      </c>
      <c r="T121" s="1"/>
    </row>
    <row r="122" spans="1:20">
      <c r="A122">
        <v>5</v>
      </c>
      <c r="B122" t="s">
        <v>286</v>
      </c>
      <c r="C122" s="1" t="s">
        <v>292</v>
      </c>
      <c r="D122" t="s">
        <v>91</v>
      </c>
      <c r="E122" s="1">
        <v>8</v>
      </c>
      <c r="F122" t="s">
        <v>183</v>
      </c>
      <c r="G122" s="1" t="s">
        <v>292</v>
      </c>
      <c r="H122" t="str">
        <f t="shared" si="21"/>
        <v xml:space="preserve"> O_5_tx_programacao</v>
      </c>
      <c r="I122" t="str">
        <f t="shared" si="22"/>
        <v xml:space="preserve"> O_5_tx_programacao.attachPop( O_5_tx_programacaoPopCallback);</v>
      </c>
      <c r="J122" t="str">
        <f t="shared" si="23"/>
        <v>void  O_5_tx_programacaoPopCallback(void *ptr) { }</v>
      </c>
      <c r="K122" t="s">
        <v>25</v>
      </c>
      <c r="L122" s="13" t="str">
        <f t="shared" si="19"/>
        <v>NexText O_5_tx_programacao   = NexText(5, 8, "tx_programacao");</v>
      </c>
      <c r="M122" t="s">
        <v>200</v>
      </c>
      <c r="N122" s="1" t="s">
        <v>9</v>
      </c>
      <c r="O122" s="1" t="s">
        <v>84</v>
      </c>
      <c r="T122" s="1"/>
    </row>
    <row r="123" spans="1:20">
      <c r="A123">
        <v>5</v>
      </c>
      <c r="B123" t="s">
        <v>286</v>
      </c>
      <c r="C123" s="1" t="s">
        <v>292</v>
      </c>
      <c r="D123" t="s">
        <v>95</v>
      </c>
      <c r="E123" s="1">
        <v>9</v>
      </c>
      <c r="F123" t="s">
        <v>76</v>
      </c>
      <c r="H123" t="str">
        <f t="shared" si="21"/>
        <v xml:space="preserve"> O_5_bt_next</v>
      </c>
      <c r="I123" t="str">
        <f t="shared" si="22"/>
        <v xml:space="preserve"> O_5_bt_next.attachPop( O_5_bt_nextPopCallback);</v>
      </c>
      <c r="J123" t="str">
        <f t="shared" si="23"/>
        <v>void  O_5_bt_nextPopCallback(void *ptr) { }</v>
      </c>
      <c r="K123" t="s">
        <v>37</v>
      </c>
      <c r="L123" s="13" t="str">
        <f t="shared" si="19"/>
        <v>NexHotspot O_5_bt_next       = NexHotspot(5, 9, "bt_next");</v>
      </c>
      <c r="M123" t="s">
        <v>200</v>
      </c>
      <c r="T123" s="1"/>
    </row>
    <row r="124" spans="1:20">
      <c r="A124">
        <v>5</v>
      </c>
      <c r="B124" t="s">
        <v>286</v>
      </c>
      <c r="C124" s="1" t="s">
        <v>292</v>
      </c>
      <c r="D124" t="s">
        <v>94</v>
      </c>
      <c r="E124" s="1">
        <v>10</v>
      </c>
      <c r="F124" t="s">
        <v>75</v>
      </c>
      <c r="H124" t="str">
        <f t="shared" si="21"/>
        <v xml:space="preserve"> O_5_bt_prev</v>
      </c>
      <c r="I124" t="str">
        <f t="shared" si="22"/>
        <v xml:space="preserve"> O_5_bt_prev.attachPop( O_5_bt_prevPopCallback);</v>
      </c>
      <c r="J124" t="str">
        <f t="shared" si="23"/>
        <v>void  O_5_bt_prevPopCallback(void *ptr) { }</v>
      </c>
      <c r="K124" t="s">
        <v>37</v>
      </c>
      <c r="L124" s="13" t="str">
        <f t="shared" si="19"/>
        <v>NexHotspot O_5_bt_prev       = NexHotspot(5, 10, "bt_prev");</v>
      </c>
      <c r="M124" t="s">
        <v>200</v>
      </c>
      <c r="T124" s="1"/>
    </row>
    <row r="125" spans="1:20">
      <c r="A125">
        <v>5</v>
      </c>
      <c r="B125" t="s">
        <v>286</v>
      </c>
      <c r="C125" s="1" t="s">
        <v>292</v>
      </c>
      <c r="D125" t="s">
        <v>96</v>
      </c>
      <c r="E125" s="1">
        <v>11</v>
      </c>
      <c r="F125" t="s">
        <v>77</v>
      </c>
      <c r="G125" s="1" t="s">
        <v>292</v>
      </c>
      <c r="H125" t="str">
        <f t="shared" si="21"/>
        <v xml:space="preserve"> O_5_bt_p1</v>
      </c>
      <c r="I125" t="str">
        <f t="shared" si="22"/>
        <v xml:space="preserve"> O_5_bt_p1.attachPop( O_5_bt_p1PopCallback);</v>
      </c>
      <c r="J125" t="str">
        <f t="shared" si="23"/>
        <v>void  O_5_bt_p1PopCallback(void *ptr) { }</v>
      </c>
      <c r="K125" t="s">
        <v>85</v>
      </c>
      <c r="L125" s="13" t="str">
        <f t="shared" si="19"/>
        <v>NexButton O_5_bt_p1          = NexButton(5, 11, "bt_p1");</v>
      </c>
      <c r="M125" t="s">
        <v>200</v>
      </c>
      <c r="N125" s="1" t="s">
        <v>9</v>
      </c>
      <c r="O125" s="1" t="s">
        <v>86</v>
      </c>
      <c r="T125" s="1"/>
    </row>
    <row r="126" spans="1:20">
      <c r="A126">
        <v>5</v>
      </c>
      <c r="B126" t="s">
        <v>286</v>
      </c>
      <c r="D126" t="s">
        <v>89</v>
      </c>
      <c r="E126" s="1">
        <v>12</v>
      </c>
      <c r="F126" t="s">
        <v>71</v>
      </c>
      <c r="G126" s="1" t="s">
        <v>292</v>
      </c>
      <c r="H126" t="str">
        <f t="shared" si="21"/>
        <v/>
      </c>
      <c r="I126" t="str">
        <f t="shared" si="22"/>
        <v/>
      </c>
      <c r="J126" t="str">
        <f t="shared" si="23"/>
        <v/>
      </c>
      <c r="K126" t="s">
        <v>277</v>
      </c>
      <c r="L126" s="13" t="str">
        <f t="shared" si="19"/>
        <v>NexProgressBar O_5_pb_volume = NexProgressBar(5, 12, "pb_volume");</v>
      </c>
      <c r="M126" t="s">
        <v>200</v>
      </c>
      <c r="N126" s="1" t="s">
        <v>18</v>
      </c>
      <c r="P126" s="1">
        <v>0</v>
      </c>
      <c r="Q126" s="1">
        <v>100</v>
      </c>
      <c r="R126" s="1">
        <v>0</v>
      </c>
      <c r="S126" s="1">
        <v>15</v>
      </c>
      <c r="T126" s="1">
        <v>50</v>
      </c>
    </row>
    <row r="127" spans="1:20">
      <c r="A127">
        <v>5</v>
      </c>
      <c r="B127" t="s">
        <v>286</v>
      </c>
      <c r="C127" s="1" t="s">
        <v>292</v>
      </c>
      <c r="D127" t="s">
        <v>89</v>
      </c>
      <c r="E127" s="1">
        <v>13</v>
      </c>
      <c r="F127" t="s">
        <v>132</v>
      </c>
      <c r="H127" t="str">
        <f t="shared" si="21"/>
        <v xml:space="preserve"> O_5_bt_up</v>
      </c>
      <c r="I127" t="str">
        <f t="shared" si="22"/>
        <v xml:space="preserve"> O_5_bt_up.attachPop( O_5_bt_upPopCallback);</v>
      </c>
      <c r="J127" t="str">
        <f t="shared" si="23"/>
        <v>void  O_5_bt_upPopCallback(void *ptr) { }</v>
      </c>
      <c r="K127" t="s">
        <v>85</v>
      </c>
      <c r="L127" s="13" t="str">
        <f t="shared" si="19"/>
        <v>NexButton O_5_bt_up          = NexButton(5, 13, "bt_up");</v>
      </c>
      <c r="M127" t="s">
        <v>200</v>
      </c>
      <c r="T127" s="1"/>
    </row>
    <row r="128" spans="1:20">
      <c r="A128">
        <v>5</v>
      </c>
      <c r="B128" t="s">
        <v>286</v>
      </c>
      <c r="C128" s="1" t="s">
        <v>292</v>
      </c>
      <c r="D128" t="s">
        <v>89</v>
      </c>
      <c r="E128" s="1">
        <v>14</v>
      </c>
      <c r="F128" t="s">
        <v>133</v>
      </c>
      <c r="H128" t="str">
        <f t="shared" si="21"/>
        <v xml:space="preserve"> O_5_bt_down</v>
      </c>
      <c r="I128" t="str">
        <f t="shared" si="22"/>
        <v xml:space="preserve"> O_5_bt_down.attachPop( O_5_bt_downPopCallback);</v>
      </c>
      <c r="J128" t="str">
        <f t="shared" si="23"/>
        <v>void  O_5_bt_downPopCallback(void *ptr) { }</v>
      </c>
      <c r="K128" t="s">
        <v>85</v>
      </c>
      <c r="L128" s="13" t="str">
        <f t="shared" si="19"/>
        <v>NexButton O_5_bt_down        = NexButton(5, 14, "bt_down");</v>
      </c>
      <c r="M128" t="s">
        <v>200</v>
      </c>
      <c r="N128" s="1" t="s">
        <v>161</v>
      </c>
      <c r="T128" s="1"/>
    </row>
    <row r="129" spans="1:20">
      <c r="A129">
        <v>5</v>
      </c>
      <c r="B129" t="s">
        <v>286</v>
      </c>
      <c r="C129" s="1" t="s">
        <v>292</v>
      </c>
      <c r="D129" t="s">
        <v>89</v>
      </c>
      <c r="E129" s="1">
        <v>15</v>
      </c>
      <c r="F129" t="s">
        <v>72</v>
      </c>
      <c r="G129" s="1" t="s">
        <v>292</v>
      </c>
      <c r="H129" t="str">
        <f t="shared" si="21"/>
        <v xml:space="preserve"> O_5_bt_mute</v>
      </c>
      <c r="I129" t="str">
        <f t="shared" si="22"/>
        <v xml:space="preserve"> O_5_bt_mute.attachPop( O_5_bt_mutePopCallback);</v>
      </c>
      <c r="J129" t="str">
        <f t="shared" si="23"/>
        <v>void  O_5_bt_mutePopCallback(void *ptr) { }</v>
      </c>
      <c r="K129" t="s">
        <v>278</v>
      </c>
      <c r="L129" s="13" t="str">
        <f t="shared" si="19"/>
        <v>NexDSButton O_5_bt_mute      = NexDSButton(5, 15, "bt_mute");</v>
      </c>
      <c r="M129" t="s">
        <v>200</v>
      </c>
      <c r="N129" s="1" t="s">
        <v>18</v>
      </c>
      <c r="P129" s="1">
        <v>0</v>
      </c>
      <c r="Q129" s="1">
        <v>1</v>
      </c>
      <c r="T129" s="1">
        <v>0</v>
      </c>
    </row>
    <row r="130" spans="1:20">
      <c r="A130">
        <v>5</v>
      </c>
      <c r="B130" t="s">
        <v>286</v>
      </c>
      <c r="C130" s="1" t="s">
        <v>292</v>
      </c>
      <c r="D130" t="s">
        <v>97</v>
      </c>
      <c r="E130" s="1">
        <v>16</v>
      </c>
      <c r="F130" t="s">
        <v>78</v>
      </c>
      <c r="G130" s="1" t="s">
        <v>292</v>
      </c>
      <c r="H130" t="str">
        <f t="shared" si="21"/>
        <v xml:space="preserve"> O_5_bt_p2</v>
      </c>
      <c r="I130" t="str">
        <f t="shared" si="22"/>
        <v xml:space="preserve"> O_5_bt_p2.attachPop( O_5_bt_p2PopCallback);</v>
      </c>
      <c r="J130" t="str">
        <f t="shared" si="23"/>
        <v>void  O_5_bt_p2PopCallback(void *ptr) { }</v>
      </c>
      <c r="K130" t="s">
        <v>85</v>
      </c>
      <c r="L130" s="13" t="str">
        <f t="shared" si="19"/>
        <v>NexButton O_5_bt_p2          = NexButton(5, 16, "bt_p2");</v>
      </c>
      <c r="M130" t="s">
        <v>200</v>
      </c>
      <c r="N130" s="1" t="s">
        <v>9</v>
      </c>
      <c r="O130" s="1" t="s">
        <v>86</v>
      </c>
      <c r="T130" s="1"/>
    </row>
    <row r="131" spans="1:20">
      <c r="A131">
        <v>5</v>
      </c>
      <c r="B131" t="s">
        <v>286</v>
      </c>
      <c r="C131" s="1" t="s">
        <v>292</v>
      </c>
      <c r="D131" t="s">
        <v>98</v>
      </c>
      <c r="E131" s="1">
        <v>17</v>
      </c>
      <c r="F131" t="s">
        <v>79</v>
      </c>
      <c r="G131" s="1" t="s">
        <v>292</v>
      </c>
      <c r="H131" t="str">
        <f t="shared" si="21"/>
        <v xml:space="preserve"> O_5_bt_p3</v>
      </c>
      <c r="I131" t="str">
        <f t="shared" si="22"/>
        <v xml:space="preserve"> O_5_bt_p3.attachPop( O_5_bt_p3PopCallback);</v>
      </c>
      <c r="J131" t="str">
        <f t="shared" si="23"/>
        <v>void  O_5_bt_p3PopCallback(void *ptr) { }</v>
      </c>
      <c r="K131" t="s">
        <v>85</v>
      </c>
      <c r="L131" s="13" t="str">
        <f t="shared" ref="L131:L154" si="24">_xlfn.CONCAT("Nex",K131," O_",A131,"_",F131,REPT(" ",(20-(LEN(K131)+LEN(F131))))," = Nex",K131,"(",A131,", ",E131,", """,F131,""");")</f>
        <v>NexButton O_5_bt_p3          = NexButton(5, 17, "bt_p3");</v>
      </c>
      <c r="M131" t="s">
        <v>200</v>
      </c>
      <c r="N131" s="1" t="s">
        <v>9</v>
      </c>
      <c r="O131" s="1" t="s">
        <v>86</v>
      </c>
      <c r="T131" s="1"/>
    </row>
    <row r="132" spans="1:20">
      <c r="A132">
        <v>5</v>
      </c>
      <c r="B132" t="s">
        <v>286</v>
      </c>
      <c r="C132" s="1" t="s">
        <v>292</v>
      </c>
      <c r="D132" t="s">
        <v>99</v>
      </c>
      <c r="E132" s="1">
        <v>18</v>
      </c>
      <c r="F132" t="s">
        <v>80</v>
      </c>
      <c r="G132" s="1" t="s">
        <v>292</v>
      </c>
      <c r="H132" t="str">
        <f t="shared" si="21"/>
        <v xml:space="preserve"> O_5_bt_p4</v>
      </c>
      <c r="I132" t="str">
        <f t="shared" si="22"/>
        <v xml:space="preserve"> O_5_bt_p4.attachPop( O_5_bt_p4PopCallback);</v>
      </c>
      <c r="J132" t="str">
        <f t="shared" si="23"/>
        <v>void  O_5_bt_p4PopCallback(void *ptr) { }</v>
      </c>
      <c r="K132" t="s">
        <v>85</v>
      </c>
      <c r="L132" s="13" t="str">
        <f t="shared" si="24"/>
        <v>NexButton O_5_bt_p4          = NexButton(5, 18, "bt_p4");</v>
      </c>
      <c r="M132" t="s">
        <v>200</v>
      </c>
      <c r="N132" s="1" t="s">
        <v>9</v>
      </c>
      <c r="O132" s="1" t="s">
        <v>86</v>
      </c>
      <c r="T132" s="1"/>
    </row>
    <row r="133" spans="1:20">
      <c r="A133">
        <v>5</v>
      </c>
      <c r="B133" t="s">
        <v>286</v>
      </c>
      <c r="C133" s="1" t="s">
        <v>292</v>
      </c>
      <c r="D133" t="s">
        <v>100</v>
      </c>
      <c r="E133" s="1">
        <v>19</v>
      </c>
      <c r="F133" t="s">
        <v>81</v>
      </c>
      <c r="G133" s="1" t="s">
        <v>292</v>
      </c>
      <c r="H133" t="str">
        <f t="shared" si="21"/>
        <v xml:space="preserve"> O_5_bt_p5</v>
      </c>
      <c r="I133" t="str">
        <f t="shared" si="22"/>
        <v xml:space="preserve"> O_5_bt_p5.attachPop( O_5_bt_p5PopCallback);</v>
      </c>
      <c r="J133" t="str">
        <f t="shared" si="23"/>
        <v>void  O_5_bt_p5PopCallback(void *ptr) { }</v>
      </c>
      <c r="K133" t="s">
        <v>85</v>
      </c>
      <c r="L133" s="13" t="str">
        <f t="shared" si="24"/>
        <v>NexButton O_5_bt_p5          = NexButton(5, 19, "bt_p5");</v>
      </c>
      <c r="M133" t="s">
        <v>200</v>
      </c>
      <c r="N133" s="1" t="s">
        <v>9</v>
      </c>
      <c r="O133" s="1" t="s">
        <v>86</v>
      </c>
      <c r="T133" s="1"/>
    </row>
    <row r="134" spans="1:20">
      <c r="A134">
        <v>5</v>
      </c>
      <c r="B134" t="s">
        <v>286</v>
      </c>
      <c r="C134" s="1" t="s">
        <v>292</v>
      </c>
      <c r="D134" t="s">
        <v>101</v>
      </c>
      <c r="E134" s="1">
        <v>20</v>
      </c>
      <c r="F134" t="s">
        <v>82</v>
      </c>
      <c r="G134" s="1" t="s">
        <v>292</v>
      </c>
      <c r="H134" t="str">
        <f t="shared" si="21"/>
        <v xml:space="preserve"> O_5_bt_p6</v>
      </c>
      <c r="I134" t="str">
        <f t="shared" si="22"/>
        <v xml:space="preserve"> O_5_bt_p6.attachPop( O_5_bt_p6PopCallback);</v>
      </c>
      <c r="J134" t="str">
        <f t="shared" si="23"/>
        <v>void  O_5_bt_p6PopCallback(void *ptr) { }</v>
      </c>
      <c r="K134" t="s">
        <v>85</v>
      </c>
      <c r="L134" s="13" t="str">
        <f t="shared" si="24"/>
        <v>NexButton O_5_bt_p6          = NexButton(5, 20, "bt_p6");</v>
      </c>
      <c r="M134" t="s">
        <v>200</v>
      </c>
      <c r="N134" s="1" t="s">
        <v>9</v>
      </c>
      <c r="O134" s="1" t="s">
        <v>86</v>
      </c>
      <c r="T134" s="1"/>
    </row>
    <row r="135" spans="1:20">
      <c r="A135">
        <v>5</v>
      </c>
      <c r="B135" t="s">
        <v>286</v>
      </c>
      <c r="C135" s="1" t="s">
        <v>292</v>
      </c>
      <c r="D135" t="s">
        <v>256</v>
      </c>
      <c r="E135" s="1">
        <v>21</v>
      </c>
      <c r="F135" t="s">
        <v>135</v>
      </c>
      <c r="H135" t="str">
        <f t="shared" si="21"/>
        <v xml:space="preserve"> O_5_bt_play</v>
      </c>
      <c r="I135" t="str">
        <f t="shared" si="22"/>
        <v xml:space="preserve"> O_5_bt_play.attachPop( O_5_bt_playPopCallback);</v>
      </c>
      <c r="J135" t="str">
        <f t="shared" si="23"/>
        <v>void  O_5_bt_playPopCallback(void *ptr) { }</v>
      </c>
      <c r="K135" t="s">
        <v>85</v>
      </c>
      <c r="L135" s="13" t="str">
        <f t="shared" si="24"/>
        <v>NexButton O_5_bt_play        = NexButton(5, 21, "bt_play");</v>
      </c>
      <c r="M135" t="s">
        <v>200</v>
      </c>
      <c r="T135" s="1"/>
    </row>
    <row r="136" spans="1:20">
      <c r="A136">
        <v>5</v>
      </c>
      <c r="B136" t="s">
        <v>286</v>
      </c>
      <c r="C136" s="1" t="s">
        <v>292</v>
      </c>
      <c r="D136" t="s">
        <v>256</v>
      </c>
      <c r="E136" s="1">
        <v>22</v>
      </c>
      <c r="F136" t="s">
        <v>136</v>
      </c>
      <c r="H136" t="str">
        <f t="shared" si="21"/>
        <v xml:space="preserve"> O_5_bt_stop</v>
      </c>
      <c r="I136" t="str">
        <f t="shared" si="22"/>
        <v xml:space="preserve"> O_5_bt_stop.attachPop( O_5_bt_stopPopCallback);</v>
      </c>
      <c r="J136" t="str">
        <f t="shared" si="23"/>
        <v>void  O_5_bt_stopPopCallback(void *ptr) { }</v>
      </c>
      <c r="K136" t="s">
        <v>85</v>
      </c>
      <c r="L136" s="13" t="str">
        <f t="shared" si="24"/>
        <v>NexButton O_5_bt_stop        = NexButton(5, 22, "bt_stop");</v>
      </c>
      <c r="M136" t="s">
        <v>200</v>
      </c>
      <c r="T136" s="1"/>
    </row>
    <row r="137" spans="1:20">
      <c r="A137">
        <v>6</v>
      </c>
      <c r="B137" t="s">
        <v>281</v>
      </c>
      <c r="E137" s="1">
        <v>0</v>
      </c>
      <c r="F137" t="s">
        <v>281</v>
      </c>
      <c r="H137" t="str">
        <f t="shared" si="21"/>
        <v/>
      </c>
      <c r="I137" t="str">
        <f t="shared" si="22"/>
        <v/>
      </c>
      <c r="J137" t="str">
        <f t="shared" si="23"/>
        <v/>
      </c>
      <c r="K137" t="s">
        <v>282</v>
      </c>
      <c r="L137" s="13" t="str">
        <f t="shared" si="24"/>
        <v>NexPage O_6_midi             = NexPage(6, 0, "midi");</v>
      </c>
      <c r="M137" t="s">
        <v>200</v>
      </c>
      <c r="T137" s="1"/>
    </row>
    <row r="138" spans="1:20">
      <c r="A138">
        <v>6</v>
      </c>
      <c r="B138" t="s">
        <v>281</v>
      </c>
      <c r="C138" s="1" t="s">
        <v>292</v>
      </c>
      <c r="D138" t="s">
        <v>87</v>
      </c>
      <c r="E138" s="1">
        <v>1</v>
      </c>
      <c r="F138" t="s">
        <v>70</v>
      </c>
      <c r="G138" s="1" t="s">
        <v>292</v>
      </c>
      <c r="H138" t="str">
        <f t="shared" ref="H138" si="25">IF(C138="S",_xlfn.CONCAT(" O_",A138,"_",F138),"")</f>
        <v xml:space="preserve"> O_6_bt_home</v>
      </c>
      <c r="I138" t="str">
        <f t="shared" ref="I138" si="26">IF(C138="S",_xlfn.CONCAT(H138,".attachPop(",H138,"PopCallback);"),"")</f>
        <v xml:space="preserve"> O_6_bt_home.attachPop( O_6_bt_homePopCallback);</v>
      </c>
      <c r="J138" t="str">
        <f t="shared" ref="J138" si="27">IF(C138="S",_xlfn.CONCAT("void ",H138,"PopCallback(void *ptr) { }"),"")</f>
        <v>void  O_6_bt_homePopCallback(void *ptr) { }</v>
      </c>
      <c r="K138" t="s">
        <v>37</v>
      </c>
      <c r="L138" s="13" t="str">
        <f t="shared" si="24"/>
        <v>NexHotspot O_6_bt_home       = NexHotspot(6, 1, "bt_home");</v>
      </c>
      <c r="M138" t="s">
        <v>200</v>
      </c>
      <c r="T138" s="1"/>
    </row>
    <row r="139" spans="1:20">
      <c r="A139">
        <v>6</v>
      </c>
      <c r="B139" t="s">
        <v>281</v>
      </c>
      <c r="D139" t="s">
        <v>257</v>
      </c>
      <c r="E139" s="1">
        <v>2</v>
      </c>
      <c r="F139" t="s">
        <v>188</v>
      </c>
      <c r="G139" s="1" t="s">
        <v>292</v>
      </c>
      <c r="H139" t="str">
        <f t="shared" ref="H139:H154" si="28">IF(C139="S",_xlfn.CONCAT(" O_",A139,"_",F139),"")</f>
        <v/>
      </c>
      <c r="I139" t="str">
        <f t="shared" ref="I139:I154" si="29">IF(C139="S",_xlfn.CONCAT(H139,".attachPop(",H139,"PopCallback);"),"")</f>
        <v/>
      </c>
      <c r="J139" t="str">
        <f t="shared" ref="J139:J154" si="30">IF(C139="S",_xlfn.CONCAT("void ",H139,"PopCallback(void *ptr) { }"),"")</f>
        <v/>
      </c>
      <c r="K139" t="s">
        <v>25</v>
      </c>
      <c r="L139" s="13" t="str">
        <f t="shared" si="24"/>
        <v>NexText O_6_tx_midi          = NexText(6, 2, "tx_midi");</v>
      </c>
      <c r="M139" t="s">
        <v>201</v>
      </c>
      <c r="N139" s="1" t="s">
        <v>9</v>
      </c>
      <c r="O139" s="1" t="s">
        <v>12</v>
      </c>
      <c r="T139" s="1"/>
    </row>
    <row r="140" spans="1:20">
      <c r="A140">
        <v>6</v>
      </c>
      <c r="B140" t="s">
        <v>281</v>
      </c>
      <c r="D140" t="s">
        <v>141</v>
      </c>
      <c r="E140" s="1">
        <v>3</v>
      </c>
      <c r="F140" t="s">
        <v>39</v>
      </c>
      <c r="H140" t="str">
        <f t="shared" si="28"/>
        <v/>
      </c>
      <c r="I140" t="str">
        <f t="shared" si="29"/>
        <v/>
      </c>
      <c r="J140" t="str">
        <f t="shared" si="30"/>
        <v/>
      </c>
      <c r="K140" t="s">
        <v>37</v>
      </c>
      <c r="L140" s="13" t="str">
        <f t="shared" si="24"/>
        <v>NexHotspot O_6_bt_setup      = NexHotspot(6, 3, "bt_setup");</v>
      </c>
      <c r="M140" t="s">
        <v>200</v>
      </c>
      <c r="T140" s="1"/>
    </row>
    <row r="141" spans="1:20">
      <c r="A141">
        <v>6</v>
      </c>
      <c r="B141" t="s">
        <v>281</v>
      </c>
      <c r="D141" t="s">
        <v>259</v>
      </c>
      <c r="E141" s="1">
        <v>4</v>
      </c>
      <c r="F141" t="s">
        <v>189</v>
      </c>
      <c r="H141" t="str">
        <f t="shared" si="28"/>
        <v/>
      </c>
      <c r="I141" t="str">
        <f t="shared" si="29"/>
        <v/>
      </c>
      <c r="J141" t="str">
        <f t="shared" si="30"/>
        <v/>
      </c>
      <c r="K141" t="s">
        <v>190</v>
      </c>
      <c r="L141" s="13" t="str">
        <f t="shared" si="24"/>
        <v>NexPicture O_6_pt_logo_midi  = NexPicture(6, 4, "pt_logo_midi");</v>
      </c>
      <c r="M141" t="s">
        <v>201</v>
      </c>
      <c r="T141" s="1"/>
    </row>
    <row r="142" spans="1:20">
      <c r="A142">
        <v>6</v>
      </c>
      <c r="B142" t="s">
        <v>281</v>
      </c>
      <c r="D142" t="s">
        <v>258</v>
      </c>
      <c r="E142" s="1">
        <v>5</v>
      </c>
      <c r="F142" t="s">
        <v>184</v>
      </c>
      <c r="H142" t="str">
        <f t="shared" si="28"/>
        <v/>
      </c>
      <c r="I142" t="str">
        <f t="shared" si="29"/>
        <v/>
      </c>
      <c r="J142" t="str">
        <f t="shared" si="30"/>
        <v/>
      </c>
      <c r="K142" t="s">
        <v>25</v>
      </c>
      <c r="L142" s="13" t="str">
        <f t="shared" si="24"/>
        <v>NexText O_6_tx_artista       = NexText(6, 5, "tx_artista");</v>
      </c>
      <c r="M142" t="s">
        <v>200</v>
      </c>
      <c r="N142" s="1" t="s">
        <v>9</v>
      </c>
      <c r="O142" s="1" t="s">
        <v>187</v>
      </c>
      <c r="T142" s="1"/>
    </row>
    <row r="143" spans="1:20">
      <c r="A143">
        <v>6</v>
      </c>
      <c r="B143" t="s">
        <v>281</v>
      </c>
      <c r="D143" t="s">
        <v>258</v>
      </c>
      <c r="E143" s="1">
        <v>6</v>
      </c>
      <c r="F143" t="s">
        <v>185</v>
      </c>
      <c r="H143" t="str">
        <f t="shared" si="28"/>
        <v/>
      </c>
      <c r="I143" t="str">
        <f t="shared" si="29"/>
        <v/>
      </c>
      <c r="J143" t="str">
        <f t="shared" si="30"/>
        <v/>
      </c>
      <c r="K143" t="s">
        <v>25</v>
      </c>
      <c r="L143" s="13" t="str">
        <f t="shared" si="24"/>
        <v>NexText O_6_tx_album         = NexText(6, 6, "tx_album");</v>
      </c>
      <c r="M143" t="s">
        <v>200</v>
      </c>
      <c r="N143" s="1" t="s">
        <v>9</v>
      </c>
      <c r="O143" s="1" t="s">
        <v>187</v>
      </c>
      <c r="T143" s="1"/>
    </row>
    <row r="144" spans="1:20">
      <c r="A144">
        <v>6</v>
      </c>
      <c r="B144" t="s">
        <v>281</v>
      </c>
      <c r="D144" t="s">
        <v>258</v>
      </c>
      <c r="E144" s="1">
        <v>7</v>
      </c>
      <c r="F144" t="s">
        <v>186</v>
      </c>
      <c r="H144" t="str">
        <f t="shared" si="28"/>
        <v/>
      </c>
      <c r="I144" t="str">
        <f t="shared" si="29"/>
        <v/>
      </c>
      <c r="J144" t="str">
        <f t="shared" si="30"/>
        <v/>
      </c>
      <c r="K144" t="s">
        <v>25</v>
      </c>
      <c r="L144" s="13" t="str">
        <f t="shared" si="24"/>
        <v>NexText O_6_tx_musica        = NexText(6, 7, "tx_musica");</v>
      </c>
      <c r="M144" t="s">
        <v>200</v>
      </c>
      <c r="N144" s="1" t="s">
        <v>9</v>
      </c>
      <c r="O144" s="1" t="s">
        <v>187</v>
      </c>
      <c r="T144" s="1"/>
    </row>
    <row r="145" spans="1:20">
      <c r="A145">
        <v>6</v>
      </c>
      <c r="B145" t="s">
        <v>281</v>
      </c>
      <c r="D145" t="s">
        <v>256</v>
      </c>
      <c r="E145" s="1">
        <v>8</v>
      </c>
      <c r="F145" t="s">
        <v>191</v>
      </c>
      <c r="H145" t="str">
        <f t="shared" si="28"/>
        <v/>
      </c>
      <c r="I145" t="str">
        <f t="shared" si="29"/>
        <v/>
      </c>
      <c r="J145" t="str">
        <f t="shared" si="30"/>
        <v/>
      </c>
      <c r="K145" t="s">
        <v>85</v>
      </c>
      <c r="L145" s="13" t="str">
        <f t="shared" si="24"/>
        <v>NexButton O_6_bt_midi_randon = NexButton(6, 8, "bt_midi_randon");</v>
      </c>
      <c r="M145" t="s">
        <v>200</v>
      </c>
      <c r="T145" s="1"/>
    </row>
    <row r="146" spans="1:20">
      <c r="A146">
        <v>6</v>
      </c>
      <c r="B146" t="s">
        <v>281</v>
      </c>
      <c r="D146" t="s">
        <v>256</v>
      </c>
      <c r="E146" s="1">
        <v>9</v>
      </c>
      <c r="F146" t="s">
        <v>192</v>
      </c>
      <c r="H146" t="str">
        <f t="shared" si="28"/>
        <v/>
      </c>
      <c r="I146" t="str">
        <f t="shared" si="29"/>
        <v/>
      </c>
      <c r="J146" t="str">
        <f t="shared" si="30"/>
        <v/>
      </c>
      <c r="K146" t="s">
        <v>85</v>
      </c>
      <c r="L146" s="13" t="str">
        <f t="shared" si="24"/>
        <v>NexButton O_6_bt_midi_prev   = NexButton(6, 9, "bt_midi_prev");</v>
      </c>
      <c r="M146" t="s">
        <v>200</v>
      </c>
      <c r="T146" s="1"/>
    </row>
    <row r="147" spans="1:20">
      <c r="A147">
        <v>6</v>
      </c>
      <c r="B147" t="s">
        <v>281</v>
      </c>
      <c r="D147" t="s">
        <v>256</v>
      </c>
      <c r="E147" s="1">
        <v>10</v>
      </c>
      <c r="F147" t="s">
        <v>193</v>
      </c>
      <c r="H147" t="str">
        <f t="shared" si="28"/>
        <v/>
      </c>
      <c r="I147" t="str">
        <f t="shared" si="29"/>
        <v/>
      </c>
      <c r="J147" t="str">
        <f t="shared" si="30"/>
        <v/>
      </c>
      <c r="K147" t="s">
        <v>85</v>
      </c>
      <c r="L147" s="13" t="str">
        <f t="shared" si="24"/>
        <v>NexButton O_6_bt_midi_play   = NexButton(6, 10, "bt_midi_play");</v>
      </c>
      <c r="M147" t="s">
        <v>200</v>
      </c>
      <c r="T147" s="1"/>
    </row>
    <row r="148" spans="1:20">
      <c r="A148">
        <v>6</v>
      </c>
      <c r="B148" t="s">
        <v>281</v>
      </c>
      <c r="D148" t="s">
        <v>256</v>
      </c>
      <c r="E148" s="1">
        <v>11</v>
      </c>
      <c r="F148" t="s">
        <v>194</v>
      </c>
      <c r="H148" t="str">
        <f t="shared" si="28"/>
        <v/>
      </c>
      <c r="I148" t="str">
        <f t="shared" si="29"/>
        <v/>
      </c>
      <c r="J148" t="str">
        <f t="shared" si="30"/>
        <v/>
      </c>
      <c r="K148" t="s">
        <v>85</v>
      </c>
      <c r="L148" s="13" t="str">
        <f t="shared" si="24"/>
        <v>NexButton O_6_bt_midi_pause  = NexButton(6, 11, "bt_midi_pause");</v>
      </c>
      <c r="M148" t="s">
        <v>200</v>
      </c>
      <c r="T148" s="1"/>
    </row>
    <row r="149" spans="1:20">
      <c r="A149">
        <v>6</v>
      </c>
      <c r="B149" t="s">
        <v>281</v>
      </c>
      <c r="D149" t="s">
        <v>256</v>
      </c>
      <c r="E149" s="1">
        <v>12</v>
      </c>
      <c r="F149" t="s">
        <v>195</v>
      </c>
      <c r="H149" t="str">
        <f t="shared" si="28"/>
        <v/>
      </c>
      <c r="I149" t="str">
        <f t="shared" si="29"/>
        <v/>
      </c>
      <c r="J149" t="str">
        <f t="shared" si="30"/>
        <v/>
      </c>
      <c r="K149" t="s">
        <v>85</v>
      </c>
      <c r="L149" s="13" t="str">
        <f t="shared" si="24"/>
        <v>NexButton O_6_bt_midi_next   = NexButton(6, 12, "bt_midi_next");</v>
      </c>
      <c r="M149" t="s">
        <v>200</v>
      </c>
      <c r="T149" s="1"/>
    </row>
    <row r="150" spans="1:20">
      <c r="A150">
        <v>6</v>
      </c>
      <c r="B150" t="s">
        <v>281</v>
      </c>
      <c r="D150" t="s">
        <v>256</v>
      </c>
      <c r="E150" s="1">
        <v>13</v>
      </c>
      <c r="F150" t="s">
        <v>196</v>
      </c>
      <c r="H150" t="str">
        <f t="shared" si="28"/>
        <v/>
      </c>
      <c r="I150" t="str">
        <f t="shared" si="29"/>
        <v/>
      </c>
      <c r="J150" t="str">
        <f t="shared" si="30"/>
        <v/>
      </c>
      <c r="K150" t="s">
        <v>85</v>
      </c>
      <c r="L150" s="13" t="str">
        <f t="shared" si="24"/>
        <v>NexButton O_6_bt_midi_repeat = NexButton(6, 13, "bt_midi_repeat");</v>
      </c>
      <c r="M150" t="s">
        <v>200</v>
      </c>
      <c r="T150" s="1"/>
    </row>
    <row r="151" spans="1:20">
      <c r="A151">
        <v>6</v>
      </c>
      <c r="B151" t="s">
        <v>281</v>
      </c>
      <c r="D151" t="s">
        <v>89</v>
      </c>
      <c r="E151" s="1">
        <v>14</v>
      </c>
      <c r="F151" t="s">
        <v>71</v>
      </c>
      <c r="H151" t="str">
        <f t="shared" si="28"/>
        <v/>
      </c>
      <c r="I151" t="str">
        <f t="shared" si="29"/>
        <v/>
      </c>
      <c r="J151" t="str">
        <f t="shared" si="30"/>
        <v/>
      </c>
      <c r="K151" t="s">
        <v>277</v>
      </c>
      <c r="L151" s="13" t="str">
        <f t="shared" si="24"/>
        <v>NexProgressBar O_6_pb_volume = NexProgressBar(6, 14, "pb_volume");</v>
      </c>
      <c r="M151" t="s">
        <v>200</v>
      </c>
      <c r="N151" s="1" t="s">
        <v>18</v>
      </c>
      <c r="P151" s="1">
        <v>0</v>
      </c>
      <c r="Q151" s="1">
        <v>100</v>
      </c>
      <c r="R151" s="1">
        <v>0</v>
      </c>
      <c r="S151" s="1">
        <v>15</v>
      </c>
      <c r="T151" s="1">
        <v>50</v>
      </c>
    </row>
    <row r="152" spans="1:20">
      <c r="A152">
        <v>6</v>
      </c>
      <c r="B152" t="s">
        <v>281</v>
      </c>
      <c r="D152" t="s">
        <v>89</v>
      </c>
      <c r="E152" s="1">
        <v>15</v>
      </c>
      <c r="F152" t="s">
        <v>132</v>
      </c>
      <c r="H152" t="str">
        <f t="shared" si="28"/>
        <v/>
      </c>
      <c r="I152" t="str">
        <f t="shared" si="29"/>
        <v/>
      </c>
      <c r="J152" t="str">
        <f t="shared" si="30"/>
        <v/>
      </c>
      <c r="K152" t="s">
        <v>85</v>
      </c>
      <c r="L152" s="13" t="str">
        <f t="shared" si="24"/>
        <v>NexButton O_6_bt_up          = NexButton(6, 15, "bt_up");</v>
      </c>
      <c r="M152" t="s">
        <v>200</v>
      </c>
      <c r="T152" s="1"/>
    </row>
    <row r="153" spans="1:20">
      <c r="A153">
        <v>6</v>
      </c>
      <c r="B153" t="s">
        <v>281</v>
      </c>
      <c r="D153" t="s">
        <v>89</v>
      </c>
      <c r="E153" s="1">
        <v>16</v>
      </c>
      <c r="F153" t="s">
        <v>133</v>
      </c>
      <c r="H153" t="str">
        <f t="shared" si="28"/>
        <v/>
      </c>
      <c r="I153" t="str">
        <f t="shared" si="29"/>
        <v/>
      </c>
      <c r="J153" t="str">
        <f t="shared" si="30"/>
        <v/>
      </c>
      <c r="K153" t="s">
        <v>85</v>
      </c>
      <c r="L153" s="13" t="str">
        <f t="shared" si="24"/>
        <v>NexButton O_6_bt_down        = NexButton(6, 16, "bt_down");</v>
      </c>
    </row>
    <row r="154" spans="1:20">
      <c r="A154">
        <v>6</v>
      </c>
      <c r="B154" t="s">
        <v>281</v>
      </c>
      <c r="D154" t="s">
        <v>89</v>
      </c>
      <c r="E154" s="1">
        <v>17</v>
      </c>
      <c r="F154" t="s">
        <v>72</v>
      </c>
      <c r="H154" t="str">
        <f t="shared" si="28"/>
        <v/>
      </c>
      <c r="I154" t="str">
        <f t="shared" si="29"/>
        <v/>
      </c>
      <c r="J154" t="str">
        <f t="shared" si="30"/>
        <v/>
      </c>
      <c r="K154" t="s">
        <v>278</v>
      </c>
      <c r="L154" s="13" t="str">
        <f t="shared" si="24"/>
        <v>NexDSButton O_6_bt_mute      = NexDSButton(6, 17, "bt_mute");</v>
      </c>
      <c r="O154" s="1">
        <v>0</v>
      </c>
      <c r="P154" s="1">
        <v>1</v>
      </c>
      <c r="S154" s="1">
        <v>0</v>
      </c>
    </row>
  </sheetData>
  <autoFilter ref="A2:S154" xr:uid="{5B348617-EA30-4965-BF17-B2EA19465609}">
    <sortState xmlns:xlrd2="http://schemas.microsoft.com/office/spreadsheetml/2017/richdata2" ref="A3:S153">
      <sortCondition ref="A10:A153"/>
      <sortCondition ref="E10:E153"/>
    </sortState>
  </autoFilter>
  <sortState xmlns:xlrd2="http://schemas.microsoft.com/office/spreadsheetml/2017/richdata2" ref="A3:T154">
    <sortCondition ref="A3:A154"/>
    <sortCondition ref="E3:E154"/>
  </sortState>
  <mergeCells count="2">
    <mergeCell ref="P1:Q1"/>
    <mergeCell ref="R1:S1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E1BEB-3E77-44B2-AA44-12447C6252F4}">
  <dimension ref="A1:K21"/>
  <sheetViews>
    <sheetView workbookViewId="0">
      <selection activeCell="G5" sqref="G5"/>
    </sheetView>
  </sheetViews>
  <sheetFormatPr defaultRowHeight="14.4"/>
  <cols>
    <col min="1" max="1" width="19" style="6" bestFit="1" customWidth="1"/>
    <col min="2" max="2" width="8.88671875" style="1"/>
    <col min="3" max="3" width="10.6640625" customWidth="1"/>
    <col min="4" max="4" width="13" bestFit="1" customWidth="1"/>
    <col min="5" max="5" width="8.44140625" style="1" customWidth="1"/>
    <col min="6" max="6" width="7.33203125" style="1" customWidth="1"/>
    <col min="7" max="7" width="8.44140625" style="1" customWidth="1"/>
    <col min="8" max="8" width="13.5546875" bestFit="1" customWidth="1"/>
    <col min="9" max="9" width="10.6640625" customWidth="1"/>
    <col min="10" max="10" width="8.88671875" style="1"/>
    <col min="11" max="11" width="19.6640625" bestFit="1" customWidth="1"/>
  </cols>
  <sheetData>
    <row r="1" spans="1:11">
      <c r="B1" s="4" t="s">
        <v>202</v>
      </c>
      <c r="C1" s="2" t="s">
        <v>203</v>
      </c>
      <c r="D1" s="2" t="s">
        <v>204</v>
      </c>
      <c r="E1" s="1" t="s">
        <v>161</v>
      </c>
      <c r="H1" s="2" t="s">
        <v>204</v>
      </c>
      <c r="I1" s="2" t="s">
        <v>203</v>
      </c>
      <c r="J1" s="4" t="s">
        <v>202</v>
      </c>
    </row>
    <row r="2" spans="1:11" ht="16.2" customHeight="1">
      <c r="A2" s="6" t="s">
        <v>205</v>
      </c>
      <c r="B2" s="1">
        <v>1</v>
      </c>
      <c r="C2" t="s">
        <v>205</v>
      </c>
      <c r="E2" s="1" t="s">
        <v>263</v>
      </c>
      <c r="I2" t="s">
        <v>206</v>
      </c>
      <c r="J2" s="1">
        <v>2</v>
      </c>
    </row>
    <row r="3" spans="1:11" ht="16.2" customHeight="1">
      <c r="B3" s="1">
        <v>3</v>
      </c>
      <c r="C3" t="s">
        <v>207</v>
      </c>
      <c r="D3" t="s">
        <v>208</v>
      </c>
      <c r="I3" t="s">
        <v>209</v>
      </c>
      <c r="J3" s="1">
        <v>4</v>
      </c>
    </row>
    <row r="4" spans="1:11" ht="16.2" customHeight="1">
      <c r="B4" s="1">
        <v>5</v>
      </c>
      <c r="C4" t="s">
        <v>210</v>
      </c>
      <c r="D4" t="s">
        <v>211</v>
      </c>
      <c r="G4" s="9" t="s">
        <v>263</v>
      </c>
      <c r="I4" t="s">
        <v>212</v>
      </c>
      <c r="J4" s="1">
        <v>6</v>
      </c>
      <c r="K4" t="s">
        <v>266</v>
      </c>
    </row>
    <row r="5" spans="1:11" ht="16.2" customHeight="1">
      <c r="A5" s="6" t="s">
        <v>267</v>
      </c>
      <c r="B5" s="1">
        <v>7</v>
      </c>
      <c r="C5" t="s">
        <v>213</v>
      </c>
      <c r="D5" t="s">
        <v>214</v>
      </c>
      <c r="E5" s="7" t="s">
        <v>263</v>
      </c>
      <c r="G5" s="7" t="s">
        <v>263</v>
      </c>
      <c r="H5" t="s">
        <v>216</v>
      </c>
      <c r="I5" t="s">
        <v>215</v>
      </c>
      <c r="J5" s="1">
        <v>8</v>
      </c>
      <c r="K5" t="s">
        <v>264</v>
      </c>
    </row>
    <row r="6" spans="1:11" ht="16.2" customHeight="1">
      <c r="B6" s="1">
        <v>9</v>
      </c>
      <c r="C6" t="s">
        <v>212</v>
      </c>
      <c r="G6" s="8" t="s">
        <v>263</v>
      </c>
      <c r="H6" t="s">
        <v>218</v>
      </c>
      <c r="I6" t="s">
        <v>217</v>
      </c>
      <c r="J6" s="1">
        <v>10</v>
      </c>
      <c r="K6" t="s">
        <v>265</v>
      </c>
    </row>
    <row r="7" spans="1:11" ht="16.2" customHeight="1">
      <c r="B7" s="1">
        <v>11</v>
      </c>
      <c r="C7" t="s">
        <v>219</v>
      </c>
      <c r="D7" t="s">
        <v>220</v>
      </c>
      <c r="H7" t="s">
        <v>222</v>
      </c>
      <c r="I7" t="s">
        <v>221</v>
      </c>
      <c r="J7" s="1">
        <v>12</v>
      </c>
    </row>
    <row r="8" spans="1:11" ht="16.2" customHeight="1">
      <c r="B8" s="1">
        <v>13</v>
      </c>
      <c r="C8" t="s">
        <v>223</v>
      </c>
      <c r="D8" t="s">
        <v>224</v>
      </c>
      <c r="I8" t="s">
        <v>212</v>
      </c>
      <c r="J8" s="1">
        <v>14</v>
      </c>
    </row>
    <row r="9" spans="1:11" ht="16.2" customHeight="1">
      <c r="B9" s="1">
        <v>15</v>
      </c>
      <c r="C9" t="s">
        <v>225</v>
      </c>
      <c r="D9" t="s">
        <v>226</v>
      </c>
      <c r="H9" t="s">
        <v>228</v>
      </c>
      <c r="I9" t="s">
        <v>227</v>
      </c>
      <c r="J9" s="1">
        <v>16</v>
      </c>
    </row>
    <row r="10" spans="1:11" ht="16.2" customHeight="1">
      <c r="B10" s="1">
        <v>17</v>
      </c>
      <c r="C10" t="s">
        <v>229</v>
      </c>
      <c r="H10" t="s">
        <v>231</v>
      </c>
      <c r="I10" t="s">
        <v>230</v>
      </c>
      <c r="J10" s="1">
        <v>18</v>
      </c>
    </row>
    <row r="11" spans="1:11" ht="16.2" customHeight="1">
      <c r="B11" s="1">
        <v>19</v>
      </c>
      <c r="C11" t="s">
        <v>232</v>
      </c>
      <c r="D11" t="s">
        <v>233</v>
      </c>
      <c r="I11" t="s">
        <v>212</v>
      </c>
      <c r="J11" s="1">
        <v>20</v>
      </c>
    </row>
    <row r="12" spans="1:11" ht="16.2" customHeight="1">
      <c r="B12" s="1">
        <v>21</v>
      </c>
      <c r="C12" t="s">
        <v>234</v>
      </c>
      <c r="D12" t="s">
        <v>235</v>
      </c>
      <c r="H12" t="s">
        <v>237</v>
      </c>
      <c r="I12" t="s">
        <v>236</v>
      </c>
      <c r="J12" s="1">
        <v>22</v>
      </c>
    </row>
    <row r="13" spans="1:11" ht="16.2" customHeight="1">
      <c r="B13" s="1">
        <v>23</v>
      </c>
      <c r="C13" t="s">
        <v>238</v>
      </c>
      <c r="D13" t="s">
        <v>239</v>
      </c>
      <c r="H13" t="s">
        <v>241</v>
      </c>
      <c r="I13" t="s">
        <v>240</v>
      </c>
      <c r="J13" s="1">
        <v>24</v>
      </c>
    </row>
    <row r="14" spans="1:11" ht="16.2" customHeight="1">
      <c r="B14" s="1">
        <v>25</v>
      </c>
      <c r="C14" t="s">
        <v>212</v>
      </c>
      <c r="H14" t="s">
        <v>243</v>
      </c>
      <c r="I14" t="s">
        <v>242</v>
      </c>
      <c r="J14" s="1">
        <v>26</v>
      </c>
    </row>
    <row r="15" spans="1:11" ht="16.2" customHeight="1">
      <c r="B15" s="1">
        <v>27</v>
      </c>
      <c r="C15" t="s">
        <v>244</v>
      </c>
      <c r="D15" t="s">
        <v>262</v>
      </c>
      <c r="H15" t="s">
        <v>262</v>
      </c>
      <c r="I15" t="s">
        <v>245</v>
      </c>
      <c r="J15" s="1">
        <v>28</v>
      </c>
    </row>
    <row r="16" spans="1:11" ht="16.2" customHeight="1">
      <c r="B16" s="1">
        <v>29</v>
      </c>
      <c r="C16" t="s">
        <v>246</v>
      </c>
      <c r="I16" t="s">
        <v>212</v>
      </c>
      <c r="J16" s="1">
        <v>30</v>
      </c>
    </row>
    <row r="17" spans="2:10" ht="16.2" customHeight="1">
      <c r="B17" s="1">
        <v>31</v>
      </c>
      <c r="C17" t="s">
        <v>247</v>
      </c>
      <c r="I17" t="s">
        <v>248</v>
      </c>
      <c r="J17" s="1">
        <v>32</v>
      </c>
    </row>
    <row r="18" spans="2:10" ht="16.2" customHeight="1">
      <c r="B18" s="1">
        <v>33</v>
      </c>
      <c r="C18" t="s">
        <v>249</v>
      </c>
      <c r="I18" t="s">
        <v>212</v>
      </c>
      <c r="J18" s="1">
        <v>34</v>
      </c>
    </row>
    <row r="19" spans="2:10" ht="16.2" customHeight="1">
      <c r="B19" s="1">
        <v>35</v>
      </c>
      <c r="C19" t="s">
        <v>250</v>
      </c>
      <c r="I19" t="s">
        <v>251</v>
      </c>
      <c r="J19" s="1">
        <v>36</v>
      </c>
    </row>
    <row r="20" spans="2:10" ht="16.2" customHeight="1">
      <c r="B20" s="1">
        <v>37</v>
      </c>
      <c r="C20" t="s">
        <v>252</v>
      </c>
      <c r="I20" t="s">
        <v>253</v>
      </c>
      <c r="J20" s="1">
        <v>38</v>
      </c>
    </row>
    <row r="21" spans="2:10" ht="16.2" customHeight="1">
      <c r="B21" s="1">
        <v>39</v>
      </c>
      <c r="C21" t="s">
        <v>212</v>
      </c>
      <c r="I21" t="s">
        <v>254</v>
      </c>
      <c r="J21" s="1"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73713-AA2E-4E49-A6F9-85FED87295C2}">
  <dimension ref="B1:R32"/>
  <sheetViews>
    <sheetView topLeftCell="B1" zoomScale="130" zoomScaleNormal="130" workbookViewId="0">
      <selection activeCell="B25" sqref="B25"/>
    </sheetView>
  </sheetViews>
  <sheetFormatPr defaultRowHeight="14.4"/>
  <cols>
    <col min="11" max="11" width="10.6640625" customWidth="1"/>
  </cols>
  <sheetData>
    <row r="1" spans="2:18">
      <c r="B1">
        <v>0</v>
      </c>
      <c r="C1">
        <v>0</v>
      </c>
      <c r="D1">
        <v>6.6666999999999996</v>
      </c>
    </row>
    <row r="2" spans="2:18">
      <c r="B2">
        <f>B1+1</f>
        <v>1</v>
      </c>
      <c r="C2">
        <f t="shared" ref="C2:C16" si="0">C1+$D$1</f>
        <v>6.6666999999999996</v>
      </c>
    </row>
    <row r="3" spans="2:18">
      <c r="B3">
        <f t="shared" ref="B3:B16" si="1">B2+1</f>
        <v>2</v>
      </c>
      <c r="C3">
        <f t="shared" si="0"/>
        <v>13.333399999999999</v>
      </c>
    </row>
    <row r="4" spans="2:18">
      <c r="B4">
        <f t="shared" si="1"/>
        <v>3</v>
      </c>
      <c r="C4">
        <f t="shared" si="0"/>
        <v>20.0001</v>
      </c>
      <c r="I4" s="1"/>
      <c r="J4" s="1"/>
    </row>
    <row r="5" spans="2:18">
      <c r="B5">
        <f t="shared" si="1"/>
        <v>4</v>
      </c>
      <c r="C5">
        <f t="shared" si="0"/>
        <v>26.666799999999999</v>
      </c>
      <c r="J5" s="1" t="s">
        <v>295</v>
      </c>
      <c r="K5" t="s">
        <v>297</v>
      </c>
      <c r="L5" t="s">
        <v>298</v>
      </c>
      <c r="M5" t="s">
        <v>274</v>
      </c>
      <c r="N5" t="s">
        <v>296</v>
      </c>
      <c r="P5" t="s">
        <v>271</v>
      </c>
      <c r="Q5">
        <v>22.5</v>
      </c>
    </row>
    <row r="6" spans="2:18">
      <c r="B6">
        <f t="shared" si="1"/>
        <v>5</v>
      </c>
      <c r="C6">
        <f t="shared" si="0"/>
        <v>33.333500000000001</v>
      </c>
      <c r="J6" s="10">
        <v>8</v>
      </c>
      <c r="K6">
        <f>J6-$P$7</f>
        <v>-4</v>
      </c>
      <c r="L6">
        <f>K6*$Q$5</f>
        <v>-90</v>
      </c>
      <c r="M6">
        <f t="shared" ref="M6:M14" si="2">IF(J6&lt;$P$7,360,0)</f>
        <v>360</v>
      </c>
      <c r="N6" s="10">
        <f>M6+L6</f>
        <v>270</v>
      </c>
      <c r="P6" t="s">
        <v>270</v>
      </c>
      <c r="Q6" t="s">
        <v>4</v>
      </c>
      <c r="R6" t="s">
        <v>5</v>
      </c>
    </row>
    <row r="7" spans="2:18">
      <c r="B7">
        <f t="shared" si="1"/>
        <v>6</v>
      </c>
      <c r="C7">
        <f t="shared" si="0"/>
        <v>40.0002</v>
      </c>
      <c r="J7" s="10">
        <v>9</v>
      </c>
      <c r="K7">
        <f t="shared" ref="K7:K14" si="3">J7-$P$7</f>
        <v>-3</v>
      </c>
      <c r="L7">
        <f t="shared" ref="L7:L14" si="4">K7*$Q$5</f>
        <v>-67.5</v>
      </c>
      <c r="M7">
        <f t="shared" si="2"/>
        <v>360</v>
      </c>
      <c r="N7" s="10">
        <f t="shared" ref="N7:N14" si="5">M7+L7</f>
        <v>292.5</v>
      </c>
      <c r="P7">
        <v>12</v>
      </c>
      <c r="Q7">
        <v>8</v>
      </c>
      <c r="R7">
        <v>16</v>
      </c>
    </row>
    <row r="8" spans="2:18">
      <c r="B8">
        <f t="shared" si="1"/>
        <v>7</v>
      </c>
      <c r="C8">
        <f t="shared" si="0"/>
        <v>46.666899999999998</v>
      </c>
      <c r="J8" s="10">
        <v>10</v>
      </c>
      <c r="K8">
        <f t="shared" si="3"/>
        <v>-2</v>
      </c>
      <c r="L8">
        <f t="shared" si="4"/>
        <v>-45</v>
      </c>
      <c r="M8">
        <f t="shared" si="2"/>
        <v>360</v>
      </c>
      <c r="N8" s="10">
        <f t="shared" si="5"/>
        <v>315</v>
      </c>
    </row>
    <row r="9" spans="2:18">
      <c r="B9">
        <f t="shared" si="1"/>
        <v>8</v>
      </c>
      <c r="C9">
        <f t="shared" si="0"/>
        <v>53.333599999999997</v>
      </c>
      <c r="J9" s="10">
        <v>11</v>
      </c>
      <c r="K9">
        <f t="shared" si="3"/>
        <v>-1</v>
      </c>
      <c r="L9">
        <f t="shared" si="4"/>
        <v>-22.5</v>
      </c>
      <c r="M9">
        <f t="shared" si="2"/>
        <v>360</v>
      </c>
      <c r="N9" s="10">
        <f t="shared" si="5"/>
        <v>337.5</v>
      </c>
      <c r="P9" t="s">
        <v>268</v>
      </c>
      <c r="Q9" t="s">
        <v>274</v>
      </c>
    </row>
    <row r="10" spans="2:18">
      <c r="B10">
        <f t="shared" si="1"/>
        <v>9</v>
      </c>
      <c r="C10">
        <f t="shared" si="0"/>
        <v>60.000299999999996</v>
      </c>
      <c r="J10" s="10">
        <v>12</v>
      </c>
      <c r="K10">
        <f t="shared" si="3"/>
        <v>0</v>
      </c>
      <c r="L10">
        <f t="shared" si="4"/>
        <v>0</v>
      </c>
      <c r="M10">
        <f>IF(J10&lt;$P$7,360,0)</f>
        <v>0</v>
      </c>
      <c r="N10" s="10">
        <f t="shared" si="5"/>
        <v>0</v>
      </c>
      <c r="P10" s="16">
        <v>12.5</v>
      </c>
      <c r="Q10">
        <f>IF(P10&lt;P7,360,0)</f>
        <v>0</v>
      </c>
    </row>
    <row r="11" spans="2:18">
      <c r="B11">
        <f t="shared" si="1"/>
        <v>10</v>
      </c>
      <c r="C11">
        <f t="shared" si="0"/>
        <v>66.667000000000002</v>
      </c>
      <c r="J11" s="10">
        <v>13</v>
      </c>
      <c r="K11">
        <f t="shared" si="3"/>
        <v>1</v>
      </c>
      <c r="L11">
        <f t="shared" si="4"/>
        <v>22.5</v>
      </c>
      <c r="M11">
        <f t="shared" si="2"/>
        <v>0</v>
      </c>
      <c r="N11" s="10">
        <f t="shared" si="5"/>
        <v>22.5</v>
      </c>
    </row>
    <row r="12" spans="2:18">
      <c r="B12">
        <f t="shared" si="1"/>
        <v>11</v>
      </c>
      <c r="C12">
        <f t="shared" si="0"/>
        <v>73.333700000000007</v>
      </c>
      <c r="J12" s="10">
        <v>14</v>
      </c>
      <c r="K12">
        <f t="shared" si="3"/>
        <v>2</v>
      </c>
      <c r="L12">
        <f t="shared" si="4"/>
        <v>45</v>
      </c>
      <c r="M12">
        <f t="shared" si="2"/>
        <v>0</v>
      </c>
      <c r="N12" s="10">
        <f t="shared" si="5"/>
        <v>45</v>
      </c>
      <c r="P12" t="s">
        <v>269</v>
      </c>
    </row>
    <row r="13" spans="2:18">
      <c r="B13">
        <f t="shared" si="1"/>
        <v>12</v>
      </c>
      <c r="C13">
        <f t="shared" si="0"/>
        <v>80.000400000000013</v>
      </c>
      <c r="J13" s="10">
        <v>15</v>
      </c>
      <c r="K13">
        <f t="shared" si="3"/>
        <v>3</v>
      </c>
      <c r="L13">
        <f t="shared" si="4"/>
        <v>67.5</v>
      </c>
      <c r="M13">
        <f t="shared" si="2"/>
        <v>0</v>
      </c>
      <c r="N13" s="10">
        <f t="shared" si="5"/>
        <v>67.5</v>
      </c>
      <c r="P13">
        <f>(P10-P7)*Q5+Q10</f>
        <v>11.25</v>
      </c>
    </row>
    <row r="14" spans="2:18">
      <c r="B14">
        <f t="shared" si="1"/>
        <v>13</v>
      </c>
      <c r="C14">
        <f t="shared" si="0"/>
        <v>86.667100000000019</v>
      </c>
      <c r="J14" s="10">
        <v>16</v>
      </c>
      <c r="K14">
        <f t="shared" si="3"/>
        <v>4</v>
      </c>
      <c r="L14">
        <f t="shared" si="4"/>
        <v>90</v>
      </c>
      <c r="M14">
        <f t="shared" si="2"/>
        <v>0</v>
      </c>
      <c r="N14" s="10">
        <f t="shared" si="5"/>
        <v>90</v>
      </c>
    </row>
    <row r="15" spans="2:18">
      <c r="B15">
        <f t="shared" si="1"/>
        <v>14</v>
      </c>
      <c r="C15">
        <f t="shared" si="0"/>
        <v>93.333800000000025</v>
      </c>
    </row>
    <row r="16" spans="2:18">
      <c r="B16">
        <f t="shared" si="1"/>
        <v>15</v>
      </c>
      <c r="C16">
        <f t="shared" si="0"/>
        <v>100.00050000000003</v>
      </c>
    </row>
    <row r="17" spans="2:18">
      <c r="P17" t="s">
        <v>299</v>
      </c>
    </row>
    <row r="18" spans="2:18">
      <c r="P18" s="11" t="s">
        <v>272</v>
      </c>
      <c r="Q18">
        <v>30400</v>
      </c>
      <c r="R18">
        <v>29600</v>
      </c>
    </row>
    <row r="19" spans="2:18">
      <c r="P19" t="s">
        <v>273</v>
      </c>
      <c r="Q19">
        <v>7720</v>
      </c>
      <c r="R19">
        <v>7400</v>
      </c>
    </row>
    <row r="24" spans="2:18">
      <c r="B24" t="s">
        <v>300</v>
      </c>
      <c r="G24" s="17"/>
    </row>
    <row r="25" spans="2:18">
      <c r="B25" t="s">
        <v>301</v>
      </c>
      <c r="G25" s="17"/>
    </row>
    <row r="26" spans="2:18">
      <c r="G26" s="17"/>
    </row>
    <row r="27" spans="2:18">
      <c r="G27" s="17"/>
    </row>
    <row r="28" spans="2:18">
      <c r="G28" s="17"/>
    </row>
    <row r="29" spans="2:18">
      <c r="G29" s="17"/>
    </row>
    <row r="30" spans="2:18">
      <c r="G30" s="17"/>
    </row>
    <row r="31" spans="2:18">
      <c r="G31" s="17"/>
    </row>
    <row r="32" spans="2:18">
      <c r="G32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Objetos Nextion</vt:lpstr>
      <vt:lpstr>Raspberry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Alessandro dos Santos</dc:creator>
  <cp:lastModifiedBy>Jackson Alessandro dos Santos</cp:lastModifiedBy>
  <dcterms:created xsi:type="dcterms:W3CDTF">2021-02-23T12:40:13Z</dcterms:created>
  <dcterms:modified xsi:type="dcterms:W3CDTF">2023-10-28T01:44:30Z</dcterms:modified>
</cp:coreProperties>
</file>