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 where" sheetId="1" r:id="rId4"/>
    <sheet state="visible" name="money" sheetId="2" r:id="rId5"/>
    <sheet state="visible" name="Tokyo hotel" sheetId="3" r:id="rId6"/>
    <sheet state="visible" name="Osaka hotel" sheetId="4" r:id="rId7"/>
  </sheets>
  <definedNames/>
  <calcPr/>
</workbook>
</file>

<file path=xl/sharedStrings.xml><?xml version="1.0" encoding="utf-8"?>
<sst xmlns="http://schemas.openxmlformats.org/spreadsheetml/2006/main" count="89" uniqueCount="80">
  <si>
    <t>Hotel</t>
  </si>
  <si>
    <t>APA Hotel &amp; Resort Osaka Umeda Eki Tower</t>
  </si>
  <si>
    <t>Sunrise Seto</t>
  </si>
  <si>
    <t>1710-2155</t>
  </si>
  <si>
    <t>Shin Osaka Washington Hotel Paza</t>
  </si>
  <si>
    <t>Tokyo Keihan Hotel Yotsuya</t>
  </si>
  <si>
    <t>Pass</t>
  </si>
  <si>
    <t>JR 7 day pass</t>
  </si>
  <si>
    <t>Schedule</t>
  </si>
  <si>
    <t>1:45 HKG Departure MM68</t>
  </si>
  <si>
    <t>Put luggage in coin locker Shin-Osaka Station</t>
  </si>
  <si>
    <t>Shinkansen-&gt;okayama</t>
  </si>
  <si>
    <t>arrive tokyo</t>
  </si>
  <si>
    <t>omiya</t>
  </si>
  <si>
    <t>Fuji excursion 15: 1030 depart shinjuku</t>
  </si>
  <si>
    <t>karuizawa</t>
  </si>
  <si>
    <t>inside tok</t>
  </si>
  <si>
    <t>chiba</t>
  </si>
  <si>
    <t>6:10 arrive kix</t>
  </si>
  <si>
    <t xml:space="preserve">take shinkansen to Kyoto </t>
  </si>
  <si>
    <t>okayama train-&gt;takamatsu</t>
  </si>
  <si>
    <t>7:08 tokyo</t>
  </si>
  <si>
    <t>utsunomiya</t>
  </si>
  <si>
    <t>1136 arrive otsuki</t>
  </si>
  <si>
    <t>takasaki</t>
  </si>
  <si>
    <t>narita</t>
  </si>
  <si>
    <t>重點行程</t>
  </si>
  <si>
    <t>Kix-hotel: haruka ltd ex.</t>
  </si>
  <si>
    <t>Kyoto Railway Museum</t>
  </si>
  <si>
    <t>1245 bus leave</t>
  </si>
  <si>
    <t>around 2: Take shinkansen to Nagoya</t>
  </si>
  <si>
    <t>yokohama</t>
  </si>
  <si>
    <t>1300 bus arrive museum</t>
  </si>
  <si>
    <t>Take meitstu ltd express to Nagoya airport</t>
  </si>
  <si>
    <t>leave kix</t>
  </si>
  <si>
    <t>kamakura</t>
  </si>
  <si>
    <t>Maglev Centre</t>
  </si>
  <si>
    <t>greater bay HB323</t>
  </si>
  <si>
    <t>～345 arrive chubu airport</t>
  </si>
  <si>
    <t>Flight of dreams</t>
  </si>
  <si>
    <t>https://maps.app.goo.gl/mbnhiB4RxipjdWVW7</t>
  </si>
  <si>
    <t>need to swap as museum closes on 7/5</t>
  </si>
  <si>
    <t>Nagoya chubu airport plane spotting</t>
  </si>
  <si>
    <t>@sky deck nagoya</t>
  </si>
  <si>
    <t>image link</t>
  </si>
  <si>
    <t>eat in nagoya</t>
  </si>
  <si>
    <t>Luggage 宅急便 from osaka to Tokyo?</t>
  </si>
  <si>
    <t>expected price (JR)</t>
  </si>
  <si>
    <t>Item</t>
  </si>
  <si>
    <t>how much</t>
  </si>
  <si>
    <t>hkd/jpy</t>
  </si>
  <si>
    <t>who paid</t>
  </si>
  <si>
    <t>Pay how many</t>
  </si>
  <si>
    <t>Osaka Hotel</t>
  </si>
  <si>
    <t>HKD</t>
  </si>
  <si>
    <t xml:space="preserve">V </t>
  </si>
  <si>
    <t>Tokyo Hotel</t>
  </si>
  <si>
    <t>V</t>
  </si>
  <si>
    <t>Osaka Hotel 2</t>
  </si>
  <si>
    <t>Vanilla</t>
  </si>
  <si>
    <t>Avocado</t>
  </si>
  <si>
    <t>Not yet paid</t>
  </si>
  <si>
    <t>hotel tok</t>
  </si>
  <si>
    <t>Tokyo Green Palace</t>
  </si>
  <si>
    <t>apa ueno ekikita</t>
  </si>
  <si>
    <t>Rakuten Travel</t>
  </si>
  <si>
    <t xml:space="preserve">agoda </t>
  </si>
  <si>
    <t>$622/night</t>
  </si>
  <si>
    <t>$613/night</t>
  </si>
  <si>
    <t>free cancel</t>
  </si>
  <si>
    <t>yotsuya</t>
  </si>
  <si>
    <t>hotel</t>
  </si>
  <si>
    <t>APA Hotel &amp; Resort Ōsaka Umeda-eki Tower アパホテル＆リゾート〈大阪梅田駅タワー〉</t>
  </si>
  <si>
    <t>Hotel Granvia Osaka - JR Hotel Group</t>
  </si>
  <si>
    <t>Booking.com</t>
  </si>
  <si>
    <t>agoda</t>
  </si>
  <si>
    <r>
      <rPr>
        <b/>
        <color rgb="FF000000"/>
        <sz val="12.0"/>
      </rPr>
      <t>Standard Room (2 Adult) - Non-Smoking</t>
    </r>
  </si>
  <si>
    <t>$1985</t>
  </si>
  <si>
    <t>pay nth before 26/4</t>
  </si>
  <si>
    <t>$2991.82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</si>
</sst>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30.0"/>
      <color rgb="FF000000"/>
      <name val="Arial"/>
      <scheme val="minor"/>
    </font>
    <font>
      <color rgb="FFFFFFFF"/>
      <name val="Arial"/>
      <scheme val="minor"/>
    </font>
    <font>
      <u/>
      <color theme="1"/>
      <name val="Arial"/>
      <scheme val="minor"/>
    </font>
    <font>
      <u/>
      <color rgb="FF0000FF"/>
    </font>
    <font>
      <u/>
      <color rgb="FF0000FF"/>
    </font>
    <font>
      <sz val="11.0"/>
      <color theme="1"/>
      <name val="Arial"/>
      <scheme val="minor"/>
    </font>
    <font>
      <sz val="18.0"/>
      <color rgb="FF000000"/>
      <name val="&quot;Helvetica Neue&quot;"/>
    </font>
    <font>
      <color theme="1"/>
      <name val="&quot;Helvetica Neue&quot;"/>
    </font>
    <font>
      <b/>
      <u/>
      <sz val="12.0"/>
      <color rgb="FF000000"/>
    </font>
    <font>
      <color rgb="FF000000"/>
      <name val="&quot;Helvetica Neue&quot;"/>
    </font>
    <font>
      <sz val="12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BF9000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wrapText="1"/>
    </xf>
    <xf borderId="0" fillId="2" fontId="1" numFmtId="164" xfId="0" applyAlignment="1" applyFill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wrapText="1"/>
    </xf>
    <xf borderId="0" fillId="3" fontId="3" numFmtId="0" xfId="0" applyAlignment="1" applyFill="1" applyFont="1">
      <alignment horizontal="center" readingOrder="0" shrinkToFit="0" wrapText="1"/>
    </xf>
    <xf borderId="0" fillId="4" fontId="3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5" fontId="3" numFmtId="0" xfId="0" applyAlignment="1" applyFill="1" applyFont="1">
      <alignment horizontal="center" readingOrder="0" shrinkToFit="0" wrapText="1"/>
    </xf>
    <xf borderId="0" fillId="6" fontId="3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readingOrder="0" shrinkToFit="0" wrapText="1"/>
    </xf>
    <xf borderId="0" fillId="7" fontId="1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 shrinkToFit="0" wrapText="1"/>
    </xf>
    <xf borderId="0" fillId="8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2" fontId="6" numFmtId="0" xfId="0" applyAlignment="1" applyFont="1">
      <alignment horizontal="center" readingOrder="0" shrinkToFit="0" wrapText="1"/>
    </xf>
    <xf borderId="0" fillId="2" fontId="7" numFmtId="0" xfId="0" applyAlignment="1" applyFont="1">
      <alignment horizontal="center" readingOrder="0" shrinkToFit="0" vertical="center" wrapText="1"/>
    </xf>
    <xf borderId="0" fillId="0" fontId="1" numFmtId="165" xfId="0" applyAlignment="1" applyFont="1" applyNumberFormat="1">
      <alignment shrinkToFit="0" wrapText="1"/>
    </xf>
    <xf borderId="0" fillId="2" fontId="1" numFmtId="165" xfId="0" applyAlignment="1" applyFont="1" applyNumberFormat="1">
      <alignment shrinkToFit="0" wrapText="1"/>
    </xf>
    <xf borderId="0" fillId="0" fontId="1" numFmtId="2" xfId="0" applyFont="1" applyNumberFormat="1"/>
    <xf borderId="0" fillId="0" fontId="1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place/Shin-Osaka+Station/data=!4m2!3m1!19sChIJSc4SbDnkAGARz3YQv-DE1zs" TargetMode="External"/><Relationship Id="rId2" Type="http://schemas.openxmlformats.org/officeDocument/2006/relationships/hyperlink" Target="https://www.google.com/maps/place/Nagoya/data=!4m2!3m1!19sChIJZSN7EJ5wA2ARUrPO6NQilio" TargetMode="External"/><Relationship Id="rId3" Type="http://schemas.openxmlformats.org/officeDocument/2006/relationships/hyperlink" Target="https://maps.app.goo.gl/mbnhiB4RxipjdWVW7" TargetMode="External"/><Relationship Id="rId4" Type="http://schemas.openxmlformats.org/officeDocument/2006/relationships/hyperlink" Target="https://www.linear-museum.pref.yamanashi.jp/facility/%E3%83%90%E3%82%B9%E6%99%82%E5%88%BB202310%E6%94%B9%E6%AD%A3%E9%81%8B%E8%B3%83.jpg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ooking.com/" TargetMode="External"/><Relationship Id="rId2" Type="http://schemas.openxmlformats.org/officeDocument/2006/relationships/hyperlink" Target="https://www.booking.com/hotel/jp/apahoteru-amp-rizoto-da-ban-mei-tian-yi-tawa.en-gb.html?label=metatrivago-hotel-8768695_xqdz-aab117_los-3_nrm-1_gstadt-2_gstkid-0_curr-hkd_lang-en_mcid-50_dev-dsk_losb-3_bw-201_bwb-181_pg-0_dd-0_gsb-2_sl-0_w-0_tstar-0_trat-0_tprc-tprcd_tamnt-0_cod-1728642540_trvref-993943d6-42f3-38a9-b9ba-9e58973c928f_tamnt-0&amp;sid=ef48d9a1a36b567e5b6ba2bb236a9a4a&amp;utm_source=metatrivago&amp;utm_medium=meta&amp;utm_term=hotel-8768695&amp;utm_content=los-3_nrm-1_gstadt-2_gstkid-0_curr-hkd_lang-en_mcid-50_dev-dsk_losb-3_bw-201_bwb-181_pg-0_dd-0_gsb-2_sl-0_w-0_tstar-0_trat-0_tprc-tprcd_tamnt-0_cod-1728642540_trvref-993943d6-42f3-38a9-b9ba-9e58973c928f_tamnt-0&amp;utm_campaign=hk&amp;aid=344365&amp;ucfs=1&amp;arphpl=1&amp;checkin=2025-04-30&amp;checkout=2025-05-03&amp;dest_id=-240905&amp;dest_type=city&amp;group_adults=2&amp;req_adults=2&amp;no_rooms=1&amp;group_children=0&amp;req_children=0&amp;hpos=1&amp;hapos=1&amp;sr_order=popularity&amp;srpvid=30b149b7365d0158&amp;srepoch=1728642590&amp;all_sr_blocks=876869519_401379477_2_2_0&amp;highlighted_blocks=876869519_401379477_2_2_0&amp;matching_block_id=876869519_401379477_2_2_0&amp;sr_pri_blocks=876869519_401379477_2_2_0__3636900&amp;from_sustainable_property_sr=1&amp;from=searchresults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6.38"/>
    <col customWidth="1" min="5" max="5" width="22.63"/>
    <col customWidth="1" min="6" max="6" width="21.88"/>
  </cols>
  <sheetData>
    <row r="1">
      <c r="A1" s="1"/>
      <c r="B1" s="1">
        <v>45777.0</v>
      </c>
      <c r="C1" s="1">
        <v>45778.0</v>
      </c>
      <c r="D1" s="1">
        <v>45779.0</v>
      </c>
      <c r="E1" s="1">
        <v>45780.0</v>
      </c>
      <c r="F1" s="1">
        <v>45781.0</v>
      </c>
      <c r="G1" s="1">
        <v>45782.0</v>
      </c>
      <c r="H1" s="1">
        <v>45783.0</v>
      </c>
      <c r="I1" s="2">
        <v>45784.0</v>
      </c>
      <c r="J1" s="1">
        <v>45785.0</v>
      </c>
      <c r="K1" s="1">
        <v>45786.0</v>
      </c>
      <c r="L1" s="1">
        <v>45787.0</v>
      </c>
      <c r="M1" s="1">
        <v>45788.0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0</v>
      </c>
      <c r="B2" s="5" t="s">
        <v>1</v>
      </c>
      <c r="F2" s="6" t="s">
        <v>2</v>
      </c>
      <c r="H2" s="3"/>
      <c r="I2" s="7"/>
      <c r="J2" s="3"/>
      <c r="K2" s="3"/>
      <c r="L2" s="3"/>
      <c r="M2" s="8" t="s">
        <v>3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B3" s="3"/>
      <c r="C3" s="3"/>
      <c r="D3" s="3"/>
      <c r="E3" s="9" t="s">
        <v>4</v>
      </c>
      <c r="G3" s="10" t="s">
        <v>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/>
      <c r="B4" s="3"/>
      <c r="C4" s="3"/>
      <c r="D4" s="3"/>
      <c r="E4" s="3"/>
      <c r="F4" s="3"/>
      <c r="G4" s="3"/>
      <c r="H4" s="3"/>
      <c r="I4" s="1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8" t="s">
        <v>6</v>
      </c>
      <c r="B5" s="3"/>
      <c r="C5" s="3"/>
      <c r="D5" s="3"/>
      <c r="E5" s="12" t="s">
        <v>7</v>
      </c>
      <c r="L5" s="3"/>
      <c r="M5" s="1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8" t="s">
        <v>8</v>
      </c>
      <c r="B6" s="8" t="s">
        <v>9</v>
      </c>
      <c r="C6" s="3"/>
      <c r="D6" s="3"/>
      <c r="E6" s="14" t="s">
        <v>10</v>
      </c>
      <c r="F6" s="8" t="s">
        <v>11</v>
      </c>
      <c r="G6" s="8" t="s">
        <v>12</v>
      </c>
      <c r="H6" s="8" t="s">
        <v>13</v>
      </c>
      <c r="I6" s="11" t="s">
        <v>14</v>
      </c>
      <c r="J6" s="8" t="s">
        <v>15</v>
      </c>
      <c r="K6" s="8" t="s">
        <v>16</v>
      </c>
      <c r="L6" s="8" t="s">
        <v>16</v>
      </c>
      <c r="M6" s="8" t="s">
        <v>17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8"/>
      <c r="B7" s="8" t="s">
        <v>18</v>
      </c>
      <c r="C7" s="3"/>
      <c r="D7" s="3"/>
      <c r="E7" s="8" t="s">
        <v>19</v>
      </c>
      <c r="F7" s="8" t="s">
        <v>20</v>
      </c>
      <c r="G7" s="8" t="s">
        <v>21</v>
      </c>
      <c r="H7" s="8" t="s">
        <v>22</v>
      </c>
      <c r="I7" s="11" t="s">
        <v>23</v>
      </c>
      <c r="J7" s="8" t="s">
        <v>24</v>
      </c>
      <c r="K7" s="3"/>
      <c r="L7" s="3"/>
      <c r="M7" s="8" t="s">
        <v>25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5" t="s">
        <v>26</v>
      </c>
      <c r="B8" s="8" t="s">
        <v>27</v>
      </c>
      <c r="C8" s="3"/>
      <c r="D8" s="3"/>
      <c r="E8" s="15" t="s">
        <v>28</v>
      </c>
      <c r="F8" s="3"/>
      <c r="G8" s="3"/>
      <c r="H8" s="3"/>
      <c r="I8" s="11" t="s">
        <v>29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3"/>
      <c r="D9" s="3"/>
      <c r="E9" s="14" t="s">
        <v>30</v>
      </c>
      <c r="F9" s="3"/>
      <c r="G9" s="8" t="s">
        <v>31</v>
      </c>
      <c r="H9" s="3"/>
      <c r="I9" s="11" t="s">
        <v>32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3"/>
      <c r="D10" s="3"/>
      <c r="E10" s="8" t="s">
        <v>33</v>
      </c>
      <c r="F10" s="8" t="s">
        <v>34</v>
      </c>
      <c r="G10" s="8" t="s">
        <v>35</v>
      </c>
      <c r="H10" s="3"/>
      <c r="I10" s="15" t="s">
        <v>36</v>
      </c>
      <c r="J10" s="3"/>
      <c r="K10" s="3"/>
      <c r="L10" s="3"/>
      <c r="M10" s="8" t="s">
        <v>37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3"/>
      <c r="E11" s="16" t="s">
        <v>38</v>
      </c>
      <c r="F11" s="3"/>
      <c r="G11" s="3"/>
      <c r="H11" s="3"/>
      <c r="I11" s="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3"/>
      <c r="D12" s="3"/>
      <c r="E12" s="15" t="s">
        <v>39</v>
      </c>
      <c r="F12" s="3"/>
      <c r="G12" s="3"/>
      <c r="H12" s="3"/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17" t="s">
        <v>40</v>
      </c>
      <c r="F13" s="3"/>
      <c r="G13" s="3"/>
      <c r="H13" s="3"/>
      <c r="I13" s="11" t="s">
        <v>41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3"/>
      <c r="D14" s="3"/>
      <c r="E14" s="8" t="s">
        <v>42</v>
      </c>
      <c r="F14" s="3"/>
      <c r="G14" s="3"/>
      <c r="H14" s="3"/>
      <c r="I14" s="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3"/>
      <c r="E15" s="15" t="s">
        <v>43</v>
      </c>
      <c r="F15" s="3"/>
      <c r="G15" s="3"/>
      <c r="H15" s="3"/>
      <c r="I15" s="18" t="s">
        <v>44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54.0" customHeight="1">
      <c r="A16" s="3"/>
      <c r="B16" s="3"/>
      <c r="C16" s="3"/>
      <c r="D16" s="3"/>
      <c r="E16" s="8" t="s">
        <v>45</v>
      </c>
      <c r="F16" s="3"/>
      <c r="G16" s="3"/>
      <c r="H16" s="3"/>
      <c r="I16" s="19" t="str">
        <f>image("https://www.linear-museum.pref.yamanashi.jp/facility/バス時刻202310改正運賃.jpg")</f>
        <v/>
      </c>
      <c r="J16" s="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H21" s="3"/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9" t="s">
        <v>46</v>
      </c>
      <c r="H25" s="3"/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8" t="s">
        <v>47</v>
      </c>
      <c r="B26" s="3"/>
      <c r="C26" s="3"/>
      <c r="D26" s="3"/>
      <c r="E26" s="8">
        <v>15330.0</v>
      </c>
      <c r="F26" s="8">
        <v>19340.0</v>
      </c>
      <c r="G26" s="16">
        <v>3200.0</v>
      </c>
      <c r="H26" s="8">
        <v>11730.0</v>
      </c>
      <c r="I26" s="11">
        <v>5570.0</v>
      </c>
      <c r="J26" s="8">
        <v>13610.0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20">
        <f>IFERROR(__xludf.DUMMYFUNCTION("(GOOGLEFINANCE(""CURRENCY:JPYHKD""))*E26"),757.1781336)</f>
        <v>757.1781336</v>
      </c>
      <c r="F27" s="20">
        <f>IFERROR(__xludf.DUMMYFUNCTION("(GOOGLEFINANCE(""CURRENCY:JPYHKD""))*F26"),955.2397328)</f>
        <v>955.2397328</v>
      </c>
      <c r="G27" s="20">
        <f>IFERROR(__xludf.DUMMYFUNCTION("(GOOGLEFINANCE(""CURRENCY:JPYHKD""))*G26"),158.054144)</f>
        <v>158.054144</v>
      </c>
      <c r="H27" s="20">
        <f>IFERROR(__xludf.DUMMYFUNCTION("(GOOGLEFINANCE(""CURRENCY:JPYHKD""))*H26"),579.3672216)</f>
        <v>579.3672216</v>
      </c>
      <c r="I27" s="21">
        <f>IFERROR(__xludf.DUMMYFUNCTION("(GOOGLEFINANCE(""CURRENCY:JPYHKD""))*I26"),275.1129944)</f>
        <v>275.1129944</v>
      </c>
      <c r="J27" s="20">
        <f>IFERROR(__xludf.DUMMYFUNCTION("(GOOGLEFINANCE(""CURRENCY:JPYHKD""))*J26"),672.2240312)</f>
        <v>672.2240312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7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7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7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7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7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7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7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7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7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7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7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7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7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7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7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7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7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7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7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7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7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7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7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7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7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7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7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7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7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7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7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7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7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7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7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7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7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7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7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7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7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7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7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7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7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7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7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7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7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7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7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7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7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7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7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7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7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7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7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7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7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7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7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7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7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7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7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7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7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7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7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7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7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7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7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7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7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7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7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7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7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7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7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7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7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7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7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7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7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7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7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7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7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7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7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7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7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7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7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7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7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7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7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7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7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7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7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7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7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7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7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7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7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7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7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7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7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7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7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7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7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7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7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7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7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7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7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7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7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7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7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7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7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7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7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7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7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7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7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7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7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7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7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7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7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7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7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7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7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7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7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7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7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7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7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7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7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7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7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7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7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7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7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7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7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7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7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7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7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7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7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7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7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7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7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7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7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7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7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7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7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7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7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7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7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7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7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7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7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7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7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7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7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7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7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7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7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7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7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7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7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7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7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7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7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7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7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7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7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7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7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7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7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7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7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7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7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7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7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7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7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7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7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7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7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7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7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7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7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7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7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7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7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7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7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7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7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7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7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7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7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7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7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7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7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7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7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7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7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7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7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7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7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7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7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7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7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7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7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7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7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7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7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7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7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7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7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7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7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7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7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7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7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7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7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7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7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7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7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7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7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7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7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7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7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7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7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7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7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7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7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7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7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7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7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7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7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7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7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7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7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7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7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7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7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7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7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7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7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7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7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7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7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7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7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7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7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7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7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7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7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7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7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7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7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7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7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7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7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7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7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7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7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7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7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7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7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7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7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7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7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7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7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7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7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7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7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7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7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7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7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7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7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7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7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7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7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7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7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7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7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7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7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7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7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7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7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7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7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7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7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7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7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7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7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7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7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7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7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7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7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7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7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7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7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7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7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7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7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7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7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7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7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7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7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7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7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7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7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7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7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7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7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7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7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7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7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7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7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7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7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7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7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7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7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7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7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7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7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7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7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7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7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7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7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7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7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7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7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7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7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7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7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7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7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7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7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7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7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7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7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7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7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7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7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7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7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7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7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7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7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7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7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7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7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7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7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7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7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7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7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7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7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7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7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7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7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7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7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7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7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7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7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7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7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7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7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7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7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7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7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7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7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7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7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7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7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7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7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7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7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7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7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7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7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7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7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7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7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7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7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7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7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7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7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7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7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7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7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7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7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7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7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7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7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7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7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7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7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7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7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7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7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7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7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7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7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7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7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7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7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7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7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7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7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7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7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7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7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7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7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7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7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7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7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7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7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7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7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7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7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7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7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7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7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7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7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7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7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7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7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7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7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7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7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7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7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7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7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7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7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7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7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7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7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7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7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7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7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7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7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7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7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7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7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7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7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7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7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7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7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7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7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7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7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7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7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7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7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7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7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7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7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7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7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7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7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7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7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7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7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7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7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7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7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7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7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7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7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7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7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7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7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7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7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7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7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7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7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7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7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7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7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7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7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7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7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7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7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7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7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7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7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7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7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7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7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7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7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7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7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7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7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7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7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7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7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7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7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7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7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7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7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7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7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7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7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7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7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7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7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7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7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7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7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7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7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7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7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7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7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7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7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7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7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7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7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7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7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7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7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7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7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7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7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7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7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7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7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7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7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7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7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7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7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7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7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7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7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7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7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7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7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7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7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7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7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7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7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7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7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7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7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7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7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7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7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7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7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7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7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7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7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7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7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7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7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7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7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7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7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7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7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7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7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7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7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7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7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7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7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7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7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7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7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7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7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7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7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7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7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7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7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7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7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7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7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7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7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7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7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7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7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7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7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7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7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7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7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7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7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7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7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7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7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7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7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7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7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7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7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7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7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7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7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7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7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7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7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7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7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7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7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7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7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7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7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7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7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7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7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7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7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7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7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7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7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7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7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7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7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7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7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7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7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7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7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7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7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7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7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7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7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7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7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7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7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7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7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7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7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mergeCells count="7">
    <mergeCell ref="A2:A3"/>
    <mergeCell ref="B2:E2"/>
    <mergeCell ref="F2:G2"/>
    <mergeCell ref="E3:F3"/>
    <mergeCell ref="G3:M3"/>
    <mergeCell ref="E5:K5"/>
    <mergeCell ref="E25:G25"/>
  </mergeCells>
  <hyperlinks>
    <hyperlink r:id="rId1" ref="E6"/>
    <hyperlink r:id="rId2" ref="E9"/>
    <hyperlink r:id="rId3" ref="E13"/>
    <hyperlink r:id="rId4" ref="I1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88"/>
  </cols>
  <sheetData>
    <row r="1">
      <c r="A1" s="16" t="s">
        <v>48</v>
      </c>
      <c r="B1" s="16" t="s">
        <v>49</v>
      </c>
      <c r="C1" s="16" t="s">
        <v>50</v>
      </c>
      <c r="D1" s="16" t="s">
        <v>51</v>
      </c>
      <c r="E1" s="16" t="s">
        <v>52</v>
      </c>
    </row>
    <row r="2">
      <c r="A2" s="16" t="s">
        <v>53</v>
      </c>
      <c r="B2" s="16">
        <v>2033.02</v>
      </c>
      <c r="C2" s="16" t="s">
        <v>54</v>
      </c>
      <c r="D2" s="16" t="s">
        <v>55</v>
      </c>
      <c r="E2" s="22">
        <f>IFERROR(__xludf.DUMMYFUNCTION("IF(SUBSTITUTE(UPPER(C2),"" "","""")&lt;&gt;""JPY"", B2/2, (B2/2) * GOOGLEFINANCE(""CURRENCY:JPYHKD""))"),1016.51)</f>
        <v>1016.51</v>
      </c>
    </row>
    <row r="3">
      <c r="A3" s="16" t="s">
        <v>56</v>
      </c>
      <c r="B3" s="16">
        <v>5142.69</v>
      </c>
      <c r="C3" s="16" t="s">
        <v>54</v>
      </c>
      <c r="D3" s="16" t="s">
        <v>57</v>
      </c>
      <c r="E3" s="22">
        <f>IFERROR(__xludf.DUMMYFUNCTION("IF(SUBSTITUTE(UPPER(C3),"" "","""")&lt;&gt;""JPY"", B3/2, (B3/2) * GOOGLEFINANCE(""CURRENCY:JPYHKD""))"),2571.345)</f>
        <v>2571.345</v>
      </c>
    </row>
    <row r="4">
      <c r="A4" s="16" t="s">
        <v>58</v>
      </c>
      <c r="B4" s="16">
        <v>614.42</v>
      </c>
      <c r="C4" s="16" t="s">
        <v>54</v>
      </c>
      <c r="D4" s="16" t="s">
        <v>57</v>
      </c>
      <c r="E4" s="22">
        <f>IFERROR(__xludf.DUMMYFUNCTION("IF(SUBSTITUTE(UPPER(C4),"" "","""")&lt;&gt;""JPY"", B4/2, (B4/2) * GOOGLEFINANCE(""CURRENCY:JPYHKD""))"),307.21)</f>
        <v>307.21</v>
      </c>
    </row>
    <row r="5">
      <c r="C5" s="23"/>
      <c r="E5" s="22">
        <f>B5/2</f>
        <v>0</v>
      </c>
    </row>
    <row r="6">
      <c r="C6" s="23"/>
      <c r="E6" s="22">
        <f>IFERROR(__xludf.DUMMYFUNCTION("IF(trim(upper(C6))=""HKD"",B6/2,(B6/2)*GOOGLEFINANCE(""CURRENCY:JPYHKD"")
)"),0.0)</f>
        <v>0</v>
      </c>
    </row>
    <row r="7">
      <c r="C7" s="23"/>
      <c r="E7" s="22">
        <f>IFERROR(__xludf.DUMMYFUNCTION("IF(trim(upper(C7))&lt;&gt;""JPY"",B7/2, (B7/2)*GOOGLEFINANCE(""CURRENCY:JPYHKD"")
)"),0.0)</f>
        <v>0</v>
      </c>
    </row>
    <row r="8">
      <c r="C8" s="23"/>
      <c r="E8" s="22">
        <f>B8/2</f>
        <v>0</v>
      </c>
    </row>
    <row r="9">
      <c r="C9" s="23"/>
      <c r="E9" s="22">
        <f>IFERROR(__xludf.DUMMYFUNCTION("IF(SUBSTITUTE(UPPER(C9),"" "","""")&lt;&gt;""JPY"", B9/2, (B9/2) * GOOGLEFINANCE(""CURRENCY:JPYHKD""))"),0.0)</f>
        <v>0</v>
      </c>
    </row>
    <row r="10">
      <c r="C10" s="23"/>
      <c r="E10" s="22">
        <f>IFERROR(__xludf.DUMMYFUNCTION("IF(SUBSTITUTE(UPPER(C10),"" "","""")&lt;&gt;""JPY"", B10/2, (B10/2) * GOOGLEFINANCE(""CURRENCY:JPYHKD""))"),0.0)</f>
        <v>0</v>
      </c>
    </row>
    <row r="11">
      <c r="C11" s="23"/>
      <c r="E11" s="22">
        <f>IFERROR(__xludf.DUMMYFUNCTION("IF(SUBSTITUTE(UPPER(C11),"" "","""")&lt;&gt;""JPY"", B11/2, (B11/2) * GOOGLEFINANCE(""CURRENCY:JPYHKD""))"),0.0)</f>
        <v>0</v>
      </c>
    </row>
    <row r="12">
      <c r="C12" s="23"/>
      <c r="E12" s="22">
        <f>IFERROR(__xludf.DUMMYFUNCTION("IF(SUBSTITUTE(UPPER(C12),"" "","""")&lt;&gt;""JPY"", B12/2, (B12/2) * GOOGLEFINANCE(""CURRENCY:JPYHKD""))"),0.0)</f>
        <v>0</v>
      </c>
    </row>
    <row r="13">
      <c r="C13" s="23"/>
      <c r="E13" s="22">
        <f>IFERROR(__xludf.DUMMYFUNCTION("IF(SUBSTITUTE(UPPER(C13),"" "","""")&lt;&gt;""JPY"", B13/2, (B13/2) * GOOGLEFINANCE(""CURRENCY:JPYHKD""))"),0.0)</f>
        <v>0</v>
      </c>
    </row>
    <row r="14">
      <c r="C14" s="23"/>
      <c r="E14" s="22">
        <f>IFERROR(__xludf.DUMMYFUNCTION("IF(SUBSTITUTE(UPPER(C14),"" "","""")&lt;&gt;""JPY"", B14/2, (B14/2) * GOOGLEFINANCE(""CURRENCY:JPYHKD""))"),0.0)</f>
        <v>0</v>
      </c>
    </row>
    <row r="15">
      <c r="C15" s="23"/>
      <c r="E15" s="22">
        <f>IFERROR(__xludf.DUMMYFUNCTION("IF(SUBSTITUTE(UPPER(C15),"" "","""")&lt;&gt;""JPY"", B15/2, (B15/2) * GOOGLEFINANCE(""CURRENCY:JPYHKD""))"),0.0)</f>
        <v>0</v>
      </c>
    </row>
    <row r="16">
      <c r="C16" s="23"/>
      <c r="E16" s="22">
        <f>IFERROR(__xludf.DUMMYFUNCTION("IF(SUBSTITUTE(UPPER(C16),"" "","""")&lt;&gt;""JPY"", B16/2, (B16/2) * GOOGLEFINANCE(""CURRENCY:JPYHKD""))"),0.0)</f>
        <v>0</v>
      </c>
    </row>
    <row r="17">
      <c r="C17" s="23"/>
      <c r="E17" s="22">
        <f>IFERROR(__xludf.DUMMYFUNCTION("IF(SUBSTITUTE(UPPER(C17),"" "","""")&lt;&gt;""JPY"", B17/2, (B17/2) * GOOGLEFINANCE(""CURRENCY:JPYHKD""))"),0.0)</f>
        <v>0</v>
      </c>
    </row>
    <row r="18">
      <c r="C18" s="23"/>
      <c r="E18" s="22">
        <f>IFERROR(__xludf.DUMMYFUNCTION("IF(SUBSTITUTE(UPPER(C18),"" "","""")&lt;&gt;""JPY"", B18/2, (B18/2) * GOOGLEFINANCE(""CURRENCY:JPYHKD""))"),0.0)</f>
        <v>0</v>
      </c>
    </row>
    <row r="19">
      <c r="A19" s="16" t="s">
        <v>59</v>
      </c>
      <c r="B19" s="22">
        <f>SUM(E2:E1000)</f>
        <v>3895.065</v>
      </c>
      <c r="E19" s="22"/>
    </row>
    <row r="20">
      <c r="A20" s="16" t="s">
        <v>60</v>
      </c>
      <c r="B20" s="22">
        <f>SUM(E2:E1000)</f>
        <v>3895.065</v>
      </c>
      <c r="E20" s="22"/>
    </row>
    <row r="21">
      <c r="E21" s="22"/>
    </row>
    <row r="22">
      <c r="A22" s="16" t="s">
        <v>61</v>
      </c>
      <c r="E22" s="22"/>
    </row>
    <row r="23">
      <c r="A23" s="16" t="s">
        <v>59</v>
      </c>
      <c r="B23" s="22">
        <f>SUMPRODUCT((ISNUMBER(SEARCH("V", SUBSTITUTE(UPPER(D2:D1000), " ", "")))=FALSE) * (E2:E1000))</f>
        <v>0</v>
      </c>
      <c r="E23" s="22"/>
    </row>
    <row r="24">
      <c r="A24" s="16" t="s">
        <v>60</v>
      </c>
      <c r="B24" s="22">
        <f>SUMPRODUCT((ISNUMBER(SEARCH("A", SUBSTITUTE(UPPER(D2:D1000), " ", "")))=FALSE) * (E2:E1000))</f>
        <v>3895.065</v>
      </c>
      <c r="E24" s="22"/>
    </row>
    <row r="25">
      <c r="E25" s="22"/>
    </row>
    <row r="26">
      <c r="E26" s="22"/>
    </row>
    <row r="27">
      <c r="E27" s="22"/>
    </row>
    <row r="28">
      <c r="E28" s="22"/>
    </row>
    <row r="29">
      <c r="E29" s="22"/>
    </row>
    <row r="30">
      <c r="E30" s="22"/>
    </row>
    <row r="31">
      <c r="E31" s="22"/>
    </row>
    <row r="32">
      <c r="E32" s="22"/>
    </row>
    <row r="33">
      <c r="E33" s="22"/>
    </row>
    <row r="34">
      <c r="E34" s="22"/>
    </row>
    <row r="35">
      <c r="E35" s="22"/>
    </row>
    <row r="36">
      <c r="E36" s="22"/>
    </row>
    <row r="37">
      <c r="E37" s="22"/>
    </row>
    <row r="38">
      <c r="E38" s="22"/>
    </row>
    <row r="39">
      <c r="E39" s="22"/>
    </row>
    <row r="40">
      <c r="E40" s="22"/>
    </row>
    <row r="41">
      <c r="E41" s="22"/>
    </row>
    <row r="42">
      <c r="E42" s="22"/>
    </row>
    <row r="43">
      <c r="E43" s="22"/>
    </row>
    <row r="44">
      <c r="E44" s="22"/>
    </row>
    <row r="45">
      <c r="E45" s="22"/>
    </row>
    <row r="46">
      <c r="E46" s="22"/>
    </row>
    <row r="47">
      <c r="E47" s="22"/>
    </row>
    <row r="48">
      <c r="E48" s="22"/>
    </row>
    <row r="49">
      <c r="E49" s="22"/>
    </row>
    <row r="50">
      <c r="E50" s="22"/>
    </row>
    <row r="51">
      <c r="E51" s="22"/>
    </row>
    <row r="52">
      <c r="E52" s="22"/>
    </row>
    <row r="53">
      <c r="E53" s="22"/>
    </row>
    <row r="54">
      <c r="E54" s="22"/>
    </row>
    <row r="55">
      <c r="E55" s="22"/>
    </row>
    <row r="56">
      <c r="E56" s="22"/>
    </row>
    <row r="57">
      <c r="E57" s="22"/>
    </row>
    <row r="58">
      <c r="E58" s="22"/>
    </row>
    <row r="59">
      <c r="E59" s="22"/>
    </row>
    <row r="60">
      <c r="E60" s="22"/>
    </row>
    <row r="61">
      <c r="E61" s="22"/>
    </row>
    <row r="62">
      <c r="E62" s="22"/>
    </row>
    <row r="63">
      <c r="E63" s="22"/>
    </row>
    <row r="64">
      <c r="E64" s="22"/>
    </row>
    <row r="65">
      <c r="E65" s="22"/>
    </row>
    <row r="66">
      <c r="E66" s="22"/>
    </row>
    <row r="67">
      <c r="E67" s="22"/>
    </row>
    <row r="68">
      <c r="E68" s="22"/>
    </row>
    <row r="69">
      <c r="E69" s="22"/>
    </row>
    <row r="70">
      <c r="E70" s="22"/>
    </row>
    <row r="71">
      <c r="E71" s="22"/>
    </row>
    <row r="72">
      <c r="E72" s="22"/>
    </row>
    <row r="73">
      <c r="E73" s="22"/>
    </row>
    <row r="74">
      <c r="E74" s="22"/>
    </row>
    <row r="75">
      <c r="E75" s="22"/>
    </row>
    <row r="76">
      <c r="E76" s="22"/>
    </row>
    <row r="77">
      <c r="E77" s="22"/>
    </row>
    <row r="78">
      <c r="E78" s="22"/>
    </row>
    <row r="79">
      <c r="E79" s="22"/>
    </row>
    <row r="80">
      <c r="E80" s="22"/>
    </row>
    <row r="81">
      <c r="E81" s="22"/>
    </row>
    <row r="82">
      <c r="E82" s="22"/>
    </row>
    <row r="83">
      <c r="E83" s="22"/>
    </row>
    <row r="84">
      <c r="E84" s="22"/>
    </row>
    <row r="85">
      <c r="E85" s="22"/>
    </row>
    <row r="86">
      <c r="E86" s="22"/>
    </row>
    <row r="87">
      <c r="E87" s="22"/>
    </row>
    <row r="88">
      <c r="E88" s="22"/>
    </row>
    <row r="89">
      <c r="E89" s="22"/>
    </row>
    <row r="90">
      <c r="E90" s="22"/>
    </row>
    <row r="91">
      <c r="E91" s="22"/>
    </row>
    <row r="92">
      <c r="E92" s="22"/>
    </row>
    <row r="93">
      <c r="E93" s="22"/>
    </row>
    <row r="94">
      <c r="E94" s="22"/>
    </row>
    <row r="95">
      <c r="E95" s="22"/>
    </row>
    <row r="96">
      <c r="E96" s="22"/>
    </row>
    <row r="97">
      <c r="E97" s="22"/>
    </row>
    <row r="98">
      <c r="E98" s="22"/>
    </row>
    <row r="99">
      <c r="E99" s="22"/>
    </row>
    <row r="100">
      <c r="E100" s="22"/>
    </row>
    <row r="101">
      <c r="E101" s="22"/>
    </row>
    <row r="102">
      <c r="E102" s="22"/>
    </row>
    <row r="103">
      <c r="E103" s="22"/>
    </row>
    <row r="104">
      <c r="E104" s="22"/>
    </row>
    <row r="105">
      <c r="E105" s="22"/>
    </row>
    <row r="106">
      <c r="E106" s="22"/>
    </row>
    <row r="107">
      <c r="E107" s="22"/>
    </row>
    <row r="108">
      <c r="E108" s="22"/>
    </row>
    <row r="109">
      <c r="E109" s="22"/>
    </row>
    <row r="110">
      <c r="E110" s="22"/>
    </row>
    <row r="111">
      <c r="E111" s="22"/>
    </row>
    <row r="112">
      <c r="E112" s="22"/>
    </row>
    <row r="113">
      <c r="E113" s="22"/>
    </row>
    <row r="114">
      <c r="E114" s="22"/>
    </row>
    <row r="115">
      <c r="E115" s="22"/>
    </row>
    <row r="116">
      <c r="E116" s="22"/>
    </row>
    <row r="117">
      <c r="E117" s="22"/>
    </row>
    <row r="118">
      <c r="E118" s="22"/>
    </row>
    <row r="119">
      <c r="E119" s="22"/>
    </row>
    <row r="120">
      <c r="E120" s="22"/>
    </row>
    <row r="121">
      <c r="E121" s="22"/>
    </row>
    <row r="122">
      <c r="E122" s="22"/>
    </row>
    <row r="123">
      <c r="E123" s="22"/>
    </row>
    <row r="124">
      <c r="E124" s="22"/>
    </row>
    <row r="125">
      <c r="E125" s="22"/>
    </row>
    <row r="126">
      <c r="E126" s="22"/>
    </row>
    <row r="127">
      <c r="E127" s="22"/>
    </row>
    <row r="128">
      <c r="E128" s="22"/>
    </row>
    <row r="129">
      <c r="E129" s="22"/>
    </row>
    <row r="130">
      <c r="E130" s="22"/>
    </row>
    <row r="131">
      <c r="E131" s="22"/>
    </row>
    <row r="132">
      <c r="E132" s="22"/>
    </row>
    <row r="133">
      <c r="E133" s="22"/>
    </row>
    <row r="134">
      <c r="E134" s="22"/>
    </row>
    <row r="135">
      <c r="E135" s="22"/>
    </row>
    <row r="136">
      <c r="E136" s="22"/>
    </row>
    <row r="137">
      <c r="E137" s="22"/>
    </row>
    <row r="138">
      <c r="E138" s="22"/>
    </row>
    <row r="139">
      <c r="E139" s="22"/>
    </row>
    <row r="140">
      <c r="E140" s="22"/>
    </row>
    <row r="141">
      <c r="E141" s="22"/>
    </row>
    <row r="142">
      <c r="E142" s="22"/>
    </row>
    <row r="143">
      <c r="E143" s="22"/>
    </row>
    <row r="144">
      <c r="E144" s="22"/>
    </row>
    <row r="145">
      <c r="E145" s="22"/>
    </row>
    <row r="146">
      <c r="E146" s="22"/>
    </row>
    <row r="147">
      <c r="E147" s="22"/>
    </row>
    <row r="148">
      <c r="E148" s="22"/>
    </row>
    <row r="149">
      <c r="E149" s="22"/>
    </row>
    <row r="150">
      <c r="E150" s="22"/>
    </row>
    <row r="151">
      <c r="E151" s="22"/>
    </row>
    <row r="152">
      <c r="E152" s="22"/>
    </row>
    <row r="153">
      <c r="E153" s="22"/>
    </row>
    <row r="154">
      <c r="E154" s="22"/>
    </row>
    <row r="155">
      <c r="E155" s="22"/>
    </row>
    <row r="156">
      <c r="E156" s="22"/>
    </row>
    <row r="157">
      <c r="E157" s="22"/>
    </row>
    <row r="158">
      <c r="E158" s="22"/>
    </row>
    <row r="159">
      <c r="E159" s="22"/>
    </row>
    <row r="160">
      <c r="E160" s="22"/>
    </row>
    <row r="161">
      <c r="E161" s="22"/>
    </row>
    <row r="162">
      <c r="E162" s="22"/>
    </row>
    <row r="163">
      <c r="E163" s="22"/>
    </row>
    <row r="164">
      <c r="E164" s="22"/>
    </row>
    <row r="165">
      <c r="E165" s="22"/>
    </row>
    <row r="166">
      <c r="E166" s="22"/>
    </row>
    <row r="167">
      <c r="E167" s="22"/>
    </row>
    <row r="168">
      <c r="E168" s="22"/>
    </row>
    <row r="169">
      <c r="E169" s="22"/>
    </row>
    <row r="170">
      <c r="E170" s="22"/>
    </row>
    <row r="171">
      <c r="E171" s="22"/>
    </row>
    <row r="172">
      <c r="E172" s="22"/>
    </row>
    <row r="173">
      <c r="E173" s="22"/>
    </row>
    <row r="174">
      <c r="E174" s="22"/>
    </row>
    <row r="175">
      <c r="E175" s="22"/>
    </row>
    <row r="176">
      <c r="E176" s="22"/>
    </row>
    <row r="177">
      <c r="E177" s="22"/>
    </row>
    <row r="178">
      <c r="E178" s="22"/>
    </row>
    <row r="179">
      <c r="E179" s="22"/>
    </row>
    <row r="180">
      <c r="E180" s="22"/>
    </row>
    <row r="181">
      <c r="E181" s="22"/>
    </row>
    <row r="182">
      <c r="E182" s="22"/>
    </row>
    <row r="183">
      <c r="E183" s="22"/>
    </row>
    <row r="184">
      <c r="E184" s="22"/>
    </row>
    <row r="185">
      <c r="E185" s="22"/>
    </row>
    <row r="186">
      <c r="E186" s="22"/>
    </row>
    <row r="187">
      <c r="E187" s="22"/>
    </row>
    <row r="188">
      <c r="E188" s="22"/>
    </row>
    <row r="189">
      <c r="E189" s="22"/>
    </row>
    <row r="190">
      <c r="E190" s="22"/>
    </row>
    <row r="191">
      <c r="E191" s="22"/>
    </row>
    <row r="192">
      <c r="E192" s="22"/>
    </row>
    <row r="193">
      <c r="E193" s="22"/>
    </row>
    <row r="194">
      <c r="E194" s="22"/>
    </row>
    <row r="195">
      <c r="E195" s="22"/>
    </row>
    <row r="196">
      <c r="E196" s="22"/>
    </row>
    <row r="197">
      <c r="E197" s="22"/>
    </row>
    <row r="198">
      <c r="E198" s="22"/>
    </row>
    <row r="199">
      <c r="E199" s="22"/>
    </row>
    <row r="200">
      <c r="E200" s="22"/>
    </row>
    <row r="201">
      <c r="E201" s="22"/>
    </row>
    <row r="202">
      <c r="E202" s="22"/>
    </row>
    <row r="203">
      <c r="E203" s="22"/>
    </row>
    <row r="204">
      <c r="E204" s="22"/>
    </row>
    <row r="205">
      <c r="E205" s="22"/>
    </row>
    <row r="206">
      <c r="E206" s="22"/>
    </row>
    <row r="207">
      <c r="E207" s="22"/>
    </row>
    <row r="208">
      <c r="E208" s="22"/>
    </row>
    <row r="209">
      <c r="E209" s="22"/>
    </row>
    <row r="210">
      <c r="E210" s="22"/>
    </row>
    <row r="211">
      <c r="E211" s="22"/>
    </row>
    <row r="212">
      <c r="E212" s="22"/>
    </row>
    <row r="213">
      <c r="E213" s="22"/>
    </row>
    <row r="214">
      <c r="E214" s="22"/>
    </row>
    <row r="215">
      <c r="E215" s="22"/>
    </row>
    <row r="216">
      <c r="E216" s="22"/>
    </row>
    <row r="217">
      <c r="E217" s="22"/>
    </row>
    <row r="218">
      <c r="E218" s="22"/>
    </row>
    <row r="219">
      <c r="E219" s="22"/>
    </row>
    <row r="220">
      <c r="E220" s="22"/>
    </row>
    <row r="221">
      <c r="E221" s="22"/>
    </row>
    <row r="222">
      <c r="E222" s="22"/>
    </row>
    <row r="223">
      <c r="E223" s="22"/>
    </row>
    <row r="224">
      <c r="E224" s="22"/>
    </row>
    <row r="225">
      <c r="E225" s="22"/>
    </row>
    <row r="226">
      <c r="E226" s="22"/>
    </row>
    <row r="227">
      <c r="E227" s="22"/>
    </row>
    <row r="228">
      <c r="E228" s="22"/>
    </row>
    <row r="229">
      <c r="E229" s="22"/>
    </row>
    <row r="230">
      <c r="E230" s="22"/>
    </row>
    <row r="231">
      <c r="E231" s="22"/>
    </row>
    <row r="232">
      <c r="E232" s="22"/>
    </row>
    <row r="233">
      <c r="E233" s="22"/>
    </row>
    <row r="234">
      <c r="E234" s="22"/>
    </row>
    <row r="235">
      <c r="E235" s="22"/>
    </row>
    <row r="236">
      <c r="E236" s="22"/>
    </row>
    <row r="237">
      <c r="E237" s="22"/>
    </row>
    <row r="238">
      <c r="E238" s="22"/>
    </row>
    <row r="239">
      <c r="E239" s="22"/>
    </row>
    <row r="240">
      <c r="E240" s="22"/>
    </row>
    <row r="241">
      <c r="E241" s="22"/>
    </row>
    <row r="242">
      <c r="E242" s="22"/>
    </row>
    <row r="243">
      <c r="E243" s="22"/>
    </row>
    <row r="244">
      <c r="E244" s="22"/>
    </row>
    <row r="245">
      <c r="E245" s="22"/>
    </row>
    <row r="246">
      <c r="E246" s="22"/>
    </row>
    <row r="247">
      <c r="E247" s="22"/>
    </row>
    <row r="248">
      <c r="E248" s="22"/>
    </row>
    <row r="249">
      <c r="E249" s="22"/>
    </row>
    <row r="250">
      <c r="E250" s="22"/>
    </row>
    <row r="251">
      <c r="E251" s="22"/>
    </row>
    <row r="252">
      <c r="E252" s="22"/>
    </row>
    <row r="253">
      <c r="E253" s="22"/>
    </row>
    <row r="254">
      <c r="E254" s="22"/>
    </row>
    <row r="255">
      <c r="E255" s="22"/>
    </row>
    <row r="256">
      <c r="E256" s="22"/>
    </row>
    <row r="257">
      <c r="E257" s="22"/>
    </row>
    <row r="258">
      <c r="E258" s="22"/>
    </row>
    <row r="259">
      <c r="E259" s="22"/>
    </row>
    <row r="260">
      <c r="E260" s="22"/>
    </row>
    <row r="261">
      <c r="E261" s="22"/>
    </row>
    <row r="262">
      <c r="E262" s="22"/>
    </row>
    <row r="263">
      <c r="E263" s="22"/>
    </row>
    <row r="264">
      <c r="E264" s="22"/>
    </row>
    <row r="265">
      <c r="E265" s="22"/>
    </row>
    <row r="266">
      <c r="E266" s="22"/>
    </row>
    <row r="267">
      <c r="E267" s="22"/>
    </row>
    <row r="268">
      <c r="E268" s="22"/>
    </row>
    <row r="269">
      <c r="E269" s="22"/>
    </row>
    <row r="270">
      <c r="E270" s="22"/>
    </row>
    <row r="271">
      <c r="E271" s="22"/>
    </row>
    <row r="272">
      <c r="E272" s="22"/>
    </row>
    <row r="273">
      <c r="E273" s="22"/>
    </row>
    <row r="274">
      <c r="E274" s="22"/>
    </row>
    <row r="275">
      <c r="E275" s="22"/>
    </row>
    <row r="276">
      <c r="E276" s="22"/>
    </row>
    <row r="277">
      <c r="E277" s="22"/>
    </row>
    <row r="278">
      <c r="E278" s="22"/>
    </row>
    <row r="279">
      <c r="E279" s="22"/>
    </row>
    <row r="280">
      <c r="E280" s="22"/>
    </row>
    <row r="281">
      <c r="E281" s="22"/>
    </row>
    <row r="282">
      <c r="E282" s="22"/>
    </row>
    <row r="283">
      <c r="E283" s="22"/>
    </row>
    <row r="284">
      <c r="E284" s="22"/>
    </row>
    <row r="285">
      <c r="E285" s="22"/>
    </row>
    <row r="286">
      <c r="E286" s="22"/>
    </row>
    <row r="287">
      <c r="E287" s="22"/>
    </row>
    <row r="288">
      <c r="E288" s="22"/>
    </row>
    <row r="289">
      <c r="E289" s="22"/>
    </row>
    <row r="290">
      <c r="E290" s="22"/>
    </row>
    <row r="291">
      <c r="E291" s="22"/>
    </row>
    <row r="292">
      <c r="E292" s="22"/>
    </row>
    <row r="293">
      <c r="E293" s="22"/>
    </row>
    <row r="294">
      <c r="E294" s="22"/>
    </row>
    <row r="295">
      <c r="E295" s="22"/>
    </row>
    <row r="296">
      <c r="E296" s="22"/>
    </row>
    <row r="297">
      <c r="E297" s="22"/>
    </row>
    <row r="298">
      <c r="E298" s="22"/>
    </row>
    <row r="299">
      <c r="E299" s="22"/>
    </row>
    <row r="300">
      <c r="E300" s="22"/>
    </row>
    <row r="301">
      <c r="E301" s="22"/>
    </row>
    <row r="302">
      <c r="E302" s="22"/>
    </row>
  </sheetData>
  <dataValidations>
    <dataValidation type="list" allowBlank="1" showErrorMessage="1" sqref="C2:C18">
      <formula1>"HKD,JPY"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62</v>
      </c>
    </row>
    <row r="2">
      <c r="A2" s="16" t="s">
        <v>63</v>
      </c>
      <c r="C2" s="16" t="s">
        <v>64</v>
      </c>
    </row>
    <row r="3">
      <c r="A3" s="16" t="s">
        <v>65</v>
      </c>
      <c r="C3" s="16" t="s">
        <v>66</v>
      </c>
    </row>
    <row r="4">
      <c r="A4" s="16" t="s">
        <v>67</v>
      </c>
      <c r="C4" s="16" t="s">
        <v>68</v>
      </c>
    </row>
    <row r="5">
      <c r="A5" s="16" t="s">
        <v>69</v>
      </c>
      <c r="C5" s="16" t="s">
        <v>69</v>
      </c>
    </row>
    <row r="7">
      <c r="A7" s="16" t="s">
        <v>70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4" max="4" width="16.25"/>
  </cols>
  <sheetData>
    <row r="1">
      <c r="A1" s="8" t="s">
        <v>71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 t="s">
        <v>72</v>
      </c>
      <c r="B2" s="3"/>
      <c r="C2" s="3"/>
      <c r="D2" s="24" t="s">
        <v>73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7" t="s">
        <v>74</v>
      </c>
      <c r="B3" s="3"/>
      <c r="C3" s="3"/>
      <c r="D3" s="25" t="s">
        <v>75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6" t="s">
        <v>76</v>
      </c>
      <c r="B4" s="3"/>
      <c r="C4" s="3"/>
      <c r="D4" s="27" t="s">
        <v>69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8" t="s">
        <v>77</v>
      </c>
      <c r="B5" s="3"/>
      <c r="C5" s="3"/>
      <c r="D5" s="27" t="s">
        <v>78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8" t="s">
        <v>69</v>
      </c>
      <c r="B6" s="3"/>
      <c r="C6" s="3"/>
      <c r="D6" s="8" t="s">
        <v>79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A3"/>
    <hyperlink r:id="rId2" location="RD876869516" ref="A4"/>
  </hyperlinks>
  <drawing r:id="rId3"/>
</worksheet>
</file>