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Artigos" sheetId="1" r:id="rId1"/>
    <sheet name="Pesquisadores" sheetId="2" r:id="rId2"/>
    <sheet name="IES - Areas e Tecnicas" sheetId="4" r:id="rId3"/>
  </sheets>
  <calcPr calcId="145621" iterateDelta="1E-4"/>
</workbook>
</file>

<file path=xl/calcChain.xml><?xml version="1.0" encoding="utf-8"?>
<calcChain xmlns="http://schemas.openxmlformats.org/spreadsheetml/2006/main">
  <c r="H48" i="4"/>
  <c r="I48"/>
  <c r="G48"/>
  <c r="F48"/>
  <c r="E48"/>
  <c r="D48"/>
  <c r="C48"/>
  <c r="D20"/>
  <c r="E20"/>
  <c r="F20"/>
  <c r="G20"/>
  <c r="H20"/>
  <c r="I20"/>
  <c r="J13"/>
  <c r="J17"/>
  <c r="J18"/>
  <c r="I26"/>
  <c r="I27"/>
  <c r="I28"/>
  <c r="I29"/>
  <c r="I30"/>
  <c r="I31"/>
  <c r="I32"/>
  <c r="I33"/>
  <c r="I34"/>
  <c r="I35"/>
  <c r="I36"/>
  <c r="I37"/>
  <c r="I38"/>
  <c r="J7"/>
  <c r="J8"/>
  <c r="J9"/>
  <c r="J10"/>
  <c r="J11"/>
  <c r="J12"/>
  <c r="J14"/>
  <c r="J15"/>
  <c r="J16"/>
  <c r="J19"/>
  <c r="J6"/>
  <c r="D39"/>
  <c r="E39"/>
  <c r="F39"/>
  <c r="G39"/>
  <c r="H39"/>
  <c r="C39"/>
  <c r="I25"/>
  <c r="R84" i="1" l="1"/>
  <c r="R83"/>
  <c r="R82"/>
  <c r="R81"/>
  <c r="R80"/>
  <c r="R79"/>
  <c r="O82"/>
  <c r="O81"/>
  <c r="O80"/>
  <c r="O79"/>
  <c r="O83"/>
  <c r="O84" l="1"/>
  <c r="R85"/>
</calcChain>
</file>

<file path=xl/comments1.xml><?xml version="1.0" encoding="utf-8"?>
<comments xmlns="http://schemas.openxmlformats.org/spreadsheetml/2006/main">
  <authors>
    <author/>
  </authors>
  <commentList>
    <comment ref="Q1" authorId="0">
      <text/>
    </comment>
    <comment ref="M3" authorId="0">
      <text/>
    </comment>
  </commentList>
</comments>
</file>

<file path=xl/sharedStrings.xml><?xml version="1.0" encoding="utf-8"?>
<sst xmlns="http://schemas.openxmlformats.org/spreadsheetml/2006/main" count="1042" uniqueCount="297">
  <si>
    <t>ID</t>
  </si>
  <si>
    <t>Tipo de Artigo</t>
  </si>
  <si>
    <t>Ano Publicação</t>
  </si>
  <si>
    <t>Primeiro Autor</t>
  </si>
  <si>
    <t>Segundo Autor</t>
  </si>
  <si>
    <t>Terceiro Autor</t>
  </si>
  <si>
    <t>Quarto Autor</t>
  </si>
  <si>
    <t>Quinto Autor</t>
  </si>
  <si>
    <t>Título do artigo</t>
  </si>
  <si>
    <t>Nome do Veículo</t>
  </si>
  <si>
    <t>Citações do artigo no GScholar</t>
  </si>
  <si>
    <t>Área ES</t>
  </si>
  <si>
    <t>Tarefa</t>
  </si>
  <si>
    <t>Área IA</t>
  </si>
  <si>
    <t>Algoritmo / Técnica Utilizada</t>
  </si>
  <si>
    <t>P</t>
  </si>
  <si>
    <t>Paulo Marcos Siqueira Bueno</t>
  </si>
  <si>
    <t>Mario Jino</t>
  </si>
  <si>
    <t>Identification of Potentially Infeasible Program Paths by Monitoring the Search for Test Data</t>
  </si>
  <si>
    <t>IEEE International Conference on Automated Software Engineering</t>
  </si>
  <si>
    <t>Testing</t>
  </si>
  <si>
    <t>test data generation</t>
  </si>
  <si>
    <t>Optimization</t>
  </si>
  <si>
    <t>GA</t>
  </si>
  <si>
    <t>Automatic Test Data Generation for Program Paths Using Genetic Algorithms</t>
  </si>
  <si>
    <t>International Conference on Software Engineering &amp; Knowledge Engineering</t>
  </si>
  <si>
    <t>Maria Cláudia Figueiredo Pereira Emer</t>
  </si>
  <si>
    <t>Silvia Regina Vergilio</t>
  </si>
  <si>
    <t>GPTesT: A Testing Tool Based On Genetic Programming</t>
  </si>
  <si>
    <t>Annual Conference on Genetic and Evolutionary Computation</t>
  </si>
  <si>
    <t>test case selection and evaluation</t>
  </si>
  <si>
    <t>GP</t>
  </si>
  <si>
    <t>J</t>
  </si>
  <si>
    <t>Automatic Test Data Generation for Program Paths using Genetic Algorithms</t>
  </si>
  <si>
    <t>International Journal on Software Engineering &amp; Knowledge Engineering</t>
  </si>
  <si>
    <t>Selection and Evaluation of Test Data Based on Genetic Programming</t>
  </si>
  <si>
    <t>Software Quality Journal</t>
  </si>
  <si>
    <t>Luciano Petinati Ferreira</t>
  </si>
  <si>
    <t>TDSGen: An Environment Based on Hybrid Genetic Algorithms for Generation of Test Data</t>
  </si>
  <si>
    <t>hybrid</t>
  </si>
  <si>
    <t>Bruno T. de Abreu</t>
  </si>
  <si>
    <t>Eliane Martins</t>
  </si>
  <si>
    <t>Fabiano Luis de Sousa</t>
  </si>
  <si>
    <t>Generalized Extremal Optimization: An Attractive Alternative for Test Data Generation</t>
  </si>
  <si>
    <t>GEO</t>
  </si>
  <si>
    <t>W. Eric Wong</t>
  </si>
  <si>
    <t>Improving Random Test Sets using the Diversity Oriented Test Data Generation</t>
  </si>
  <si>
    <t>International Workshop on Random Testing</t>
  </si>
  <si>
    <t>GA, simulated annealing, simulated  repulsion</t>
  </si>
  <si>
    <t>Ahilton Barreto</t>
  </si>
  <si>
    <t>Márcio de Oliveira Barros</t>
  </si>
  <si>
    <t>Cláudia Maria Lima Werner</t>
  </si>
  <si>
    <t>Staffing a Software Project: a Constraint Satisfaction and Optimization-based Approach</t>
  </si>
  <si>
    <t>Computers &amp; Operations Research</t>
  </si>
  <si>
    <t>Management</t>
  </si>
  <si>
    <t>team allocation</t>
  </si>
  <si>
    <t>Branch-and-Bound</t>
  </si>
  <si>
    <t>Automatic Test Data Generation using Particle Systems</t>
  </si>
  <si>
    <t>ACM Symposium on Applied Computing</t>
  </si>
  <si>
    <t>Camila Loiola Brito Maia</t>
  </si>
  <si>
    <t>Rafael Augusto Ferreira do Carmo</t>
  </si>
  <si>
    <t>Gustavo Augusto Lima de Campos</t>
  </si>
  <si>
    <t>Jerffeson Teixeira de Souza</t>
  </si>
  <si>
    <t>A Reactive GRASP Approach for Regression Test Case Prioritization</t>
  </si>
  <si>
    <t>Brazilian Symposium of Operational Research</t>
  </si>
  <si>
    <t>test case prioritization</t>
  </si>
  <si>
    <t>GRASP</t>
  </si>
  <si>
    <t>Fabrício Gomes de Freitas</t>
  </si>
  <si>
    <t>A Multi-Objective Approach for the Regression Test Case Selection Problems</t>
  </si>
  <si>
    <t>MOEA (NSGA-II, MOCell, SPEA2)</t>
  </si>
  <si>
    <t>Felipe Colares</t>
  </si>
  <si>
    <t>Clarindo Pádua</t>
  </si>
  <si>
    <t>Geraldo Robson Mateus</t>
  </si>
  <si>
    <t>A New Approach to the Software Release Planning</t>
  </si>
  <si>
    <t>Brazilian Symposium on Software Engineering</t>
  </si>
  <si>
    <t>Requirements</t>
  </si>
  <si>
    <t>next release problem</t>
  </si>
  <si>
    <t>MOEA (NSGA-II)</t>
  </si>
  <si>
    <t>Fernando Netto</t>
  </si>
  <si>
    <t>Adriana C.F. Alvim</t>
  </si>
  <si>
    <t>A Hybrid Heuristic Approach for Scheduling Bug Fix Tasks to Software</t>
  </si>
  <si>
    <t>International Symposium on Search-Based Software Engineering</t>
  </si>
  <si>
    <t>Eduardo Oliveira Costa</t>
  </si>
  <si>
    <t>Aurora Trinidad Ramirez Pozo</t>
  </si>
  <si>
    <t>A Genetic Programming Approach for Software Reliability Modeling</t>
  </si>
  <si>
    <t>IEEE Transactions on Reliability</t>
  </si>
  <si>
    <t>software reliability prediction</t>
  </si>
  <si>
    <t>ML</t>
  </si>
  <si>
    <t>Thaise Yano</t>
  </si>
  <si>
    <t>Generating Feasible Test Paths from an Executable Model Using a Multi-Objective Approach</t>
  </si>
  <si>
    <t>International Workshop on Search-Based Software Testing</t>
  </si>
  <si>
    <t>MOEA</t>
  </si>
  <si>
    <t>Fábio de Almeida Farzat</t>
  </si>
  <si>
    <t>Test Case Selection Method for Emergency Changes (in Portuguese)</t>
  </si>
  <si>
    <t>Brazilian Workshop on Optimization in Software Engineering</t>
  </si>
  <si>
    <t>Gustavo Henrique de Lima Pinto</t>
  </si>
  <si>
    <t>Generating Test Data for Object Oriented Programs with a Multiobjective Genetic Algorithm (in Portuguese)</t>
  </si>
  <si>
    <t>MOEA (NSGA-II)</t>
  </si>
  <si>
    <t>Tarciane de Castro Andrade</t>
  </si>
  <si>
    <t>Daniel Pinto Coutinho</t>
  </si>
  <si>
    <t>A Multiobjective Optimization Approach to the Defect Correction Priorization Problem (in Portuguese)</t>
  </si>
  <si>
    <t>task  allocation</t>
  </si>
  <si>
    <t>MOEA (NSGA-II, MOCell)</t>
  </si>
  <si>
    <t>Márcia Maria Albuquerque Brasil</t>
  </si>
  <si>
    <t>Thiago Gomes Nepomuceno da Silva</t>
  </si>
  <si>
    <t>Mariela Inés Cortés</t>
  </si>
  <si>
    <t>A New Multiobjective Optimization Approach for Release Planning in Iterative and Incremental Software Development (in Portuguese)</t>
  </si>
  <si>
    <t>MOEA(NSGA-II, MOCell)</t>
  </si>
  <si>
    <t>Andréa Magalhães Magdaleno</t>
  </si>
  <si>
    <t>Renata Araujo</t>
  </si>
  <si>
    <t>Formulating the Software Development Process Tailoring as an Optimization Problem (in Portuguese)</t>
  </si>
  <si>
    <t>process otimization</t>
  </si>
  <si>
    <t>Não mencionada</t>
  </si>
  <si>
    <t>Applying Search-Based Techniques for Requirements-Based Test Case Prioritization</t>
  </si>
  <si>
    <t>Arilo Claudio Dias Neto</t>
  </si>
  <si>
    <t>Rosiane de Freitas Rodrigues</t>
  </si>
  <si>
    <t>Optimizing the Selection of Combined Model Based Testing Techniques by Determinining the Multiobjective Minor Dominant Set (in Portuguese)</t>
  </si>
  <si>
    <t>selection of strategies</t>
  </si>
  <si>
    <t>greedy</t>
  </si>
  <si>
    <t>Marcos Paulo Paixão</t>
  </si>
  <si>
    <t>Talles Brito</t>
  </si>
  <si>
    <t>Leila Silva</t>
  </si>
  <si>
    <t>Glêdson Elias</t>
  </si>
  <si>
    <t>Exploring Data Grouping Techniques to Index a Software Components Repository (in Portuguese)</t>
  </si>
  <si>
    <t>Other Subjects</t>
  </si>
  <si>
    <t>component search</t>
  </si>
  <si>
    <t>Clustering</t>
  </si>
  <si>
    <t>Thaís Alves Burity Pereira</t>
  </si>
  <si>
    <t>A DSM-based Strategy to Optimize Software Components Clustering (in Portuguese)</t>
  </si>
  <si>
    <t>component clustering</t>
  </si>
  <si>
    <t>Rafael da Veiga Cabral</t>
  </si>
  <si>
    <t>A Pareto Ant Colony Algorithm applied to the Class Integration and Test Order Problem</t>
  </si>
  <si>
    <t>IFIP International Conference on Testing Software and Systems</t>
  </si>
  <si>
    <t>integration testing</t>
  </si>
  <si>
    <t>PACO</t>
  </si>
  <si>
    <t>Automated Test Case Prioritization with Reactive GRASP</t>
  </si>
  <si>
    <t>Advances in Software Engineering</t>
  </si>
  <si>
    <t>A Multi-Objective Genetic Algorithm to Test Data Generation</t>
  </si>
  <si>
    <t>IEEE International Conference on Tools with Artificial Intelligence</t>
  </si>
  <si>
    <t>An Automated Approach for Scheduling Bug Fix Tasks</t>
  </si>
  <si>
    <t>task allocation</t>
  </si>
  <si>
    <t>Adriano L.I. Oliveira</t>
  </si>
  <si>
    <t>Petronio L. Braga</t>
  </si>
  <si>
    <t>Ricardo M.F. Lima</t>
  </si>
  <si>
    <t>Márcio L. Cornélio</t>
  </si>
  <si>
    <t>GA-based Method for Feature Selection and Parameters Optimization for Machine Learning Regression applied to Software Effort Estimation</t>
  </si>
  <si>
    <t>Information and Software Technology</t>
  </si>
  <si>
    <t>software effort estimation</t>
  </si>
  <si>
    <t>Test Case Selection Method for Emergency Changes</t>
  </si>
  <si>
    <t>selection of test cases</t>
  </si>
  <si>
    <t>The Human Competitiveness of Search Based Software Engineering</t>
  </si>
  <si>
    <t>sbse evaluation</t>
  </si>
  <si>
    <t>MOEA</t>
  </si>
  <si>
    <t>An Optimization-based Approach to Software Development Process Tailoring</t>
  </si>
  <si>
    <t>software process composition</t>
  </si>
  <si>
    <t>A Multiobjective Optimization Approach to the Software Release Planning with Undefined Number of Releases and Interdependent Requirements</t>
  </si>
  <si>
    <t>International Conference on Enterprise Information Systems</t>
  </si>
  <si>
    <t>software release planning</t>
  </si>
  <si>
    <t>Software Next Release Planning Approach through Exact Optimization</t>
  </si>
  <si>
    <t>International Journal of Computer Applications</t>
  </si>
  <si>
    <t>Exact Optimization (programação inteira com branch and bound)</t>
  </si>
  <si>
    <t>Diversity Oriented Test Data Generation using Metaheuristic Search Techniques</t>
  </si>
  <si>
    <t>Information Sciences  </t>
  </si>
  <si>
    <t>Guilherme Horta Travassos</t>
  </si>
  <si>
    <t>Porantim-Opt: Optimizing the Combined Selection of Model-based Testing Techniques</t>
  </si>
  <si>
    <t>MOST: A Multi-objective Search-based Testing from EFSM</t>
  </si>
  <si>
    <t>A Multi-Objective Evolutionary Algorithm to Obtain Test Cases With Variable Lengths</t>
  </si>
  <si>
    <t>MOEA (GEO)</t>
  </si>
  <si>
    <t>Ten Years of Search Based Software Engineering: A Bibliometric Analysis</t>
  </si>
  <si>
    <t>Survey</t>
  </si>
  <si>
    <t>Developing a Systematic Approach for Evaluation of Experimental Studies in Search-Based Software Engineering (in Portuguese)</t>
  </si>
  <si>
    <t>Brazilian Workshop on Search-Based Software Engineering</t>
  </si>
  <si>
    <t>N/A</t>
  </si>
  <si>
    <t>Thiago de A.C. Soares</t>
  </si>
  <si>
    <t>Werney Ayala Lira</t>
  </si>
  <si>
    <t>Ricardo Britto</t>
  </si>
  <si>
    <t>Ricardo Rabêlo</t>
  </si>
  <si>
    <t>Pedro Santos Neto</t>
  </si>
  <si>
    <t>Prioritization of Test Cases Based on Fuzzy Inference Systems (in Portuguese)</t>
  </si>
  <si>
    <t>Prioritization of Test Cases</t>
  </si>
  <si>
    <t>KR&amp;D</t>
  </si>
  <si>
    <t>Fuzzy</t>
  </si>
  <si>
    <t>On the Applicability of Exact Optimization in Search Based Software Engineering</t>
  </si>
  <si>
    <t>Exact Optimization, MOEA (NSGA-II, MOCell)</t>
  </si>
  <si>
    <t>Fabio Figueiredo</t>
  </si>
  <si>
    <t>Heuristic Optimization of a Technique for Selection and Prioritization balanced portfolio of Software Projects (in Portuguese)</t>
  </si>
  <si>
    <t>selection of project portfolios</t>
  </si>
  <si>
    <t>GA, Hill Climbing, Random search</t>
  </si>
  <si>
    <t>Thiago do Nascimento Ferreira</t>
  </si>
  <si>
    <t>An Ant Colony Optimization Approach to the Software Release Planning with Dependent Requirements</t>
  </si>
  <si>
    <t>ACO</t>
  </si>
  <si>
    <t>Evaluating Modularization Quality as an Extra Objective in Multiobjective Software Module Clustering</t>
  </si>
  <si>
    <t>software module clustering</t>
  </si>
  <si>
    <t>Multiobjective Hybrid Approach for the Next Release Problem (in Portuguese)</t>
  </si>
  <si>
    <t>MOEA (NSGA-II and Branch-and-Bound)</t>
  </si>
  <si>
    <t>A Proposal for a Framework to Support the Selection of Software Technologies applying Search Strategies (in Portuguese)</t>
  </si>
  <si>
    <t>software technologies selection</t>
  </si>
  <si>
    <t>Using Optimization Algorithms to Recommendation Modules in Distributed Projects LPS (in Portuguese)</t>
  </si>
  <si>
    <t>module recommendation</t>
  </si>
  <si>
    <t>Bruno Ribeiro</t>
  </si>
  <si>
    <t>An Approach Based on Genetic Algorithm for Allocation of Distributed Teams (in Portuguese)</t>
  </si>
  <si>
    <t>Ítalo Mendonça Rocha</t>
  </si>
  <si>
    <t>Gerardo Valdisio R. Viana</t>
  </si>
  <si>
    <t>An Approach to the Problem of Optimal Allocation of Teams and Task Scheduling for Obtaining Efficient Schedules (in Portuguese)</t>
  </si>
  <si>
    <t>TR</t>
  </si>
  <si>
    <t>Threats to Validity in Search-based Software Engineering Empirical Studies</t>
  </si>
  <si>
    <t>Tech Report</t>
  </si>
  <si>
    <t>A Survey of Empirical Investigations on SSBSE Papers</t>
  </si>
  <si>
    <t>Thelma Elita Colanzi</t>
  </si>
  <si>
    <t>Wesley Klewerton Guez Assunção</t>
  </si>
  <si>
    <t>Search Based Software Engineering: A Review from the Brazilian Symposium on Software Engineering</t>
  </si>
  <si>
    <t>Integration Test of Classes and Aspects with a Multi-Evolutionary and Coupling-Based Approach</t>
  </si>
  <si>
    <t>MOEA (NSGA-II, SPEA2)</t>
  </si>
  <si>
    <t>Dayvison Lima</t>
  </si>
  <si>
    <t>A Fuzzy Approach to Requirements Prioritization</t>
  </si>
  <si>
    <t>Requirements Prioritization</t>
  </si>
  <si>
    <t>An Ant Colony Based Algorithm for Test Case Prioritization with Precedence</t>
  </si>
  <si>
    <t>Test case prioritization</t>
  </si>
  <si>
    <t>An Analysis of the Effects of Composite Objectives in Multiobjective Software Module Clustering</t>
  </si>
  <si>
    <t>Design</t>
  </si>
  <si>
    <t>Search Based Design of Software Product Lines Architectures</t>
  </si>
  <si>
    <t>International Conference on Software Engineering</t>
  </si>
  <si>
    <t>architectural refactoring</t>
  </si>
  <si>
    <t>Mark Harman</t>
  </si>
  <si>
    <t>Phil McMinn</t>
  </si>
  <si>
    <t>Shin Yoo</t>
  </si>
  <si>
    <t>Search Based Software Engineering: Techniques, Taxonomy, Tutorial</t>
  </si>
  <si>
    <t>Empirical Software Engineering and Verification</t>
  </si>
  <si>
    <t>A Hybrid Approach to Solve the Agile Team Allocation Problem</t>
  </si>
  <si>
    <t>IEEE Congress on Evolutionary Computation</t>
  </si>
  <si>
    <t>Fuzzy, MOEA (NSGA-II)</t>
  </si>
  <si>
    <t>Evaluating the Importance of Randomness in Search-Based Software Engineering</t>
  </si>
  <si>
    <t>Hill-Climbing</t>
  </si>
  <si>
    <t>Felipe Yalle Azevedo</t>
  </si>
  <si>
    <t>Optimizing the Allocation of Test Cases</t>
  </si>
  <si>
    <t>test case allocation</t>
  </si>
  <si>
    <t>MOEA (NSGA-II, SPEA2, MOCell)</t>
  </si>
  <si>
    <t>Applying Search Based Optimization to Software Product Line Architectures: Lessons Learned</t>
  </si>
  <si>
    <t>Research Directions for Optimizing Software Product Line Architectures Based on Search</t>
  </si>
  <si>
    <t>Edison Klafke Fillus</t>
  </si>
  <si>
    <t>An Evaluation of the Use of Different Clustering Algorithms and Distance Measures for Mining Aspects</t>
  </si>
  <si>
    <t>refactoring</t>
  </si>
  <si>
    <t>Clustering – K-means, Hieráquico, Chameleon</t>
  </si>
  <si>
    <t>An ACO approach for the Next Release Problem with Dependency among Requirements</t>
  </si>
  <si>
    <t>ACO, GA, Random Search</t>
  </si>
  <si>
    <t>Matheus Henrique Esteves Paixão</t>
  </si>
  <si>
    <t>Applying the Ant-Q Algorithm on the Prioritization of Software Requirements with Precedence</t>
  </si>
  <si>
    <t>ACO, GA, Simulated Annealing</t>
  </si>
  <si>
    <t>Leandro R. Pádua</t>
  </si>
  <si>
    <t>Eduardo M. Guerra</t>
  </si>
  <si>
    <t>Carlos H.Q. Forster</t>
  </si>
  <si>
    <t>Saul C. Leite</t>
  </si>
  <si>
    <t>A Probabilistic Model for Prioritizing Software Releases in the Context of Agile Methodologies</t>
  </si>
  <si>
    <t>Markov Decision Process</t>
  </si>
  <si>
    <t>Search Based Software Engineering: Review and Analysis of the Field in Brazil</t>
  </si>
  <si>
    <t>Journal of Systems and Software  </t>
  </si>
  <si>
    <t>Establishing Integration Test Orders of Classes with Several Coupling Measures</t>
  </si>
  <si>
    <t>Conference on Genetic and Evolutionary Computation</t>
  </si>
  <si>
    <t>An Assessment of the Use of Different Evolutionary Algorithms for Multiobjective Integration Classes and Aspects</t>
  </si>
  <si>
    <t>MOEA (NSGA-II, SPEA2, PAES)</t>
  </si>
  <si>
    <t>Pesquisador</t>
  </si>
  <si>
    <t>Afiliação</t>
  </si>
  <si>
    <t>UNIRIO</t>
  </si>
  <si>
    <t>UFPE</t>
  </si>
  <si>
    <t>UFAM</t>
  </si>
  <si>
    <t>UFPR</t>
  </si>
  <si>
    <t>UFPB</t>
  </si>
  <si>
    <t>UECE</t>
  </si>
  <si>
    <t>ITA</t>
  </si>
  <si>
    <t>UFMG</t>
  </si>
  <si>
    <t>UNICAMP</t>
  </si>
  <si>
    <t>UFS</t>
  </si>
  <si>
    <t>UCL - UK</t>
  </si>
  <si>
    <t>UFPI</t>
  </si>
  <si>
    <t>Univ. Sheffield - UK</t>
  </si>
  <si>
    <t>USP</t>
  </si>
  <si>
    <t>IFJF</t>
  </si>
  <si>
    <t>University of Texas</t>
  </si>
  <si>
    <t>Genetic Programming for Automating the Development of Data Management Algorithms in Information Technology Systems</t>
  </si>
  <si>
    <t>Gabriel A. Archanjo</t>
  </si>
  <si>
    <t>Fernando J. Von Zuben</t>
  </si>
  <si>
    <t>Advances in Software Engineering.</t>
  </si>
  <si>
    <t>Database Management</t>
  </si>
  <si>
    <t>Area IA</t>
  </si>
  <si>
    <t>Surveys</t>
  </si>
  <si>
    <t>Total</t>
  </si>
  <si>
    <t>Nro Trabalhos</t>
  </si>
  <si>
    <t>Area ES</t>
  </si>
  <si>
    <t>Classical Algorithms</t>
  </si>
  <si>
    <t>Other Metaheuristics</t>
  </si>
  <si>
    <t>IS Techniques</t>
  </si>
  <si>
    <t>SE Areas</t>
  </si>
  <si>
    <t>SE Area</t>
  </si>
  <si>
    <t>ES Areas</t>
  </si>
  <si>
    <t>IES</t>
  </si>
  <si>
    <t>UFRJ</t>
  </si>
  <si>
    <t>UFPR / UEM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</si>
</sst>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rgb="FF00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2" borderId="0" xfId="0" applyFont="1" applyFill="1" applyAlignment="1">
      <alignment wrapText="1"/>
    </xf>
    <xf numFmtId="0" fontId="0" fillId="3" borderId="0" xfId="0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 wrapText="1"/>
    </xf>
    <xf numFmtId="0" fontId="7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0" xfId="0" applyFont="1"/>
    <xf numFmtId="0" fontId="2" fillId="0" borderId="0" xfId="0" applyFont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3BC9"/>
      <color rgb="FFEA04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Artigos!$N$79:$N$82</c:f>
              <c:strCache>
                <c:ptCount val="4"/>
                <c:pt idx="0">
                  <c:v>Optimization</c:v>
                </c:pt>
                <c:pt idx="1">
                  <c:v>ML</c:v>
                </c:pt>
                <c:pt idx="2">
                  <c:v>KR&amp;D</c:v>
                </c:pt>
                <c:pt idx="3">
                  <c:v>N/A</c:v>
                </c:pt>
              </c:strCache>
            </c:strRef>
          </c:cat>
          <c:val>
            <c:numRef>
              <c:f>Artigos!$O$79:$O$82</c:f>
              <c:numCache>
                <c:formatCode>General</c:formatCode>
                <c:ptCount val="4"/>
                <c:pt idx="0">
                  <c:v>57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/>
      </c:pie3DChart>
    </c:plotArea>
    <c:legend>
      <c:legendPos val="r"/>
    </c:legend>
    <c:plotVisOnly val="1"/>
    <c:dispBlanksAs val="zero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Artigos!$R$78</c:f>
              <c:strCache>
                <c:ptCount val="1"/>
                <c:pt idx="0">
                  <c:v>Nro Trabalhos</c:v>
                </c:pt>
              </c:strCache>
            </c:strRef>
          </c:tx>
          <c:dLbls>
            <c:dLbl>
              <c:idx val="4"/>
              <c:layout>
                <c:manualLayout>
                  <c:x val="5.6531382368976556E-2"/>
                  <c:y val="4.8475229664442128E-2"/>
                </c:manualLayout>
              </c:layout>
              <c:dLblPos val="bestFit"/>
              <c:showPercent val="1"/>
            </c:dLbl>
            <c:dLblPos val="inEnd"/>
            <c:showPercent val="1"/>
            <c:showLeaderLines val="1"/>
          </c:dLbls>
          <c:cat>
            <c:strRef>
              <c:f>Artigos!$Q$79:$Q$83</c:f>
              <c:strCache>
                <c:ptCount val="5"/>
                <c:pt idx="0">
                  <c:v>Other Subjects</c:v>
                </c:pt>
                <c:pt idx="1">
                  <c:v>Requirements</c:v>
                </c:pt>
                <c:pt idx="2">
                  <c:v>Testing</c:v>
                </c:pt>
                <c:pt idx="3">
                  <c:v>Management</c:v>
                </c:pt>
                <c:pt idx="4">
                  <c:v>Design</c:v>
                </c:pt>
              </c:strCache>
            </c:strRef>
          </c:cat>
          <c:val>
            <c:numRef>
              <c:f>Artigos!$R$79:$R$83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31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dLbls/>
      </c:pie3DChart>
    </c:plotArea>
    <c:legend>
      <c:legendPos val="r"/>
    </c:legend>
    <c:plotVisOnly val="1"/>
    <c:dispBlanksAs val="zero"/>
  </c:chart>
  <c:spPr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1029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1028" name="AutoShap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3" name="AutoShap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12954</xdr:colOff>
      <xdr:row>86</xdr:row>
      <xdr:rowOff>4320</xdr:rowOff>
    </xdr:from>
    <xdr:to>
      <xdr:col>15</xdr:col>
      <xdr:colOff>81642</xdr:colOff>
      <xdr:row>102</xdr:row>
      <xdr:rowOff>10158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56</xdr:row>
      <xdr:rowOff>38100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56</xdr:row>
      <xdr:rowOff>38100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56</xdr:row>
      <xdr:rowOff>38100</xdr:rowOff>
    </xdr:to>
    <xdr:sp macro="" textlink="">
      <xdr:nvSpPr>
        <xdr:cNvPr id="8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56</xdr:row>
      <xdr:rowOff>38100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10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1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12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14" name="AutoShape 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1771650</xdr:colOff>
      <xdr:row>57</xdr:row>
      <xdr:rowOff>38100</xdr:rowOff>
    </xdr:to>
    <xdr:sp macro="" textlink="">
      <xdr:nvSpPr>
        <xdr:cNvPr id="1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1771650</xdr:colOff>
      <xdr:row>57</xdr:row>
      <xdr:rowOff>38100</xdr:rowOff>
    </xdr:to>
    <xdr:sp macro="" textlink="">
      <xdr:nvSpPr>
        <xdr:cNvPr id="16" name="AutoShape 5"/>
        <xdr:cNvSpPr>
          <a:spLocks noChangeArrowheads="1"/>
        </xdr:cNvSpPr>
      </xdr:nvSpPr>
      <xdr:spPr bwMode="auto">
        <a:xfrm>
          <a:off x="0" y="0"/>
          <a:ext cx="4010025" cy="12925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1771650</xdr:colOff>
      <xdr:row>57</xdr:row>
      <xdr:rowOff>38100</xdr:rowOff>
    </xdr:to>
    <xdr:sp macro="" textlink="">
      <xdr:nvSpPr>
        <xdr:cNvPr id="17" name="AutoShape 4"/>
        <xdr:cNvSpPr>
          <a:spLocks noChangeArrowheads="1"/>
        </xdr:cNvSpPr>
      </xdr:nvSpPr>
      <xdr:spPr bwMode="auto">
        <a:xfrm>
          <a:off x="0" y="0"/>
          <a:ext cx="4010025" cy="12925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86</xdr:row>
      <xdr:rowOff>22513</xdr:rowOff>
    </xdr:from>
    <xdr:to>
      <xdr:col>18</xdr:col>
      <xdr:colOff>1489364</xdr:colOff>
      <xdr:row>100</xdr:row>
      <xdr:rowOff>122958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1771650</xdr:colOff>
      <xdr:row>57</xdr:row>
      <xdr:rowOff>38100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4010025" cy="129254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1771650</xdr:colOff>
      <xdr:row>57</xdr:row>
      <xdr:rowOff>38100</xdr:rowOff>
    </xdr:to>
    <xdr:sp macro="" textlink="">
      <xdr:nvSpPr>
        <xdr:cNvPr id="19" name="AutoShape 4"/>
        <xdr:cNvSpPr>
          <a:spLocks noChangeArrowheads="1"/>
        </xdr:cNvSpPr>
      </xdr:nvSpPr>
      <xdr:spPr bwMode="auto">
        <a:xfrm>
          <a:off x="0" y="0"/>
          <a:ext cx="4010025" cy="129254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1771650</xdr:colOff>
      <xdr:row>57</xdr:row>
      <xdr:rowOff>38100</xdr:rowOff>
    </xdr:to>
    <xdr:sp macro="" textlink="">
      <xdr:nvSpPr>
        <xdr:cNvPr id="20" name="AutoShape 5"/>
        <xdr:cNvSpPr>
          <a:spLocks noChangeArrowheads="1"/>
        </xdr:cNvSpPr>
      </xdr:nvSpPr>
      <xdr:spPr bwMode="auto">
        <a:xfrm>
          <a:off x="0" y="0"/>
          <a:ext cx="4238625" cy="103346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1771650</xdr:colOff>
      <xdr:row>57</xdr:row>
      <xdr:rowOff>38100</xdr:rowOff>
    </xdr:to>
    <xdr:sp macro="" textlink="">
      <xdr:nvSpPr>
        <xdr:cNvPr id="21" name="AutoShape 4"/>
        <xdr:cNvSpPr>
          <a:spLocks noChangeArrowheads="1"/>
        </xdr:cNvSpPr>
      </xdr:nvSpPr>
      <xdr:spPr bwMode="auto">
        <a:xfrm>
          <a:off x="0" y="0"/>
          <a:ext cx="4238625" cy="103346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M155"/>
  <sheetViews>
    <sheetView tabSelected="1" zoomScale="70" zoomScaleNormal="70" zoomScalePageLayoutView="60" workbookViewId="0">
      <selection activeCell="E66" sqref="E66"/>
    </sheetView>
  </sheetViews>
  <sheetFormatPr defaultRowHeight="12.75"/>
  <cols>
    <col min="1" max="1" width="5.85546875"/>
    <col min="2" max="2" width="9.140625" style="1"/>
    <col min="3" max="3" width="14.140625"/>
    <col min="4" max="4" width="12.5703125" customWidth="1"/>
    <col min="6" max="6" width="28" customWidth="1"/>
    <col min="7" max="7" width="31.85546875" customWidth="1"/>
    <col min="8" max="8" width="30.7109375" customWidth="1"/>
    <col min="9" max="9" width="29.7109375" customWidth="1"/>
    <col min="10" max="10" width="28.42578125" customWidth="1"/>
    <col min="11" max="11" width="65.42578125" customWidth="1"/>
    <col min="12" max="12" width="53" customWidth="1"/>
    <col min="13" max="13" width="16.85546875" customWidth="1"/>
    <col min="14" max="14" width="24" customWidth="1"/>
    <col min="15" max="15" width="30" customWidth="1"/>
    <col min="16" max="16" width="34.7109375" customWidth="1"/>
    <col min="17" max="17" width="48.140625" customWidth="1"/>
    <col min="18" max="18" width="17.28515625" style="2"/>
    <col min="19" max="19" width="55.5703125" style="2" customWidth="1"/>
    <col min="20" max="20" width="17.28515625" style="2"/>
    <col min="21" max="21" width="14.7109375" style="2" customWidth="1"/>
    <col min="22" max="22" width="12.85546875" style="2" customWidth="1"/>
    <col min="23" max="24" width="17.28515625" style="2"/>
    <col min="25" max="25" width="25.42578125" style="2" customWidth="1"/>
    <col min="26" max="1027" width="17.28515625" style="2"/>
  </cols>
  <sheetData>
    <row r="1" spans="1:17" ht="38.25">
      <c r="A1" s="3" t="s">
        <v>0</v>
      </c>
      <c r="B1" s="4" t="s">
        <v>1</v>
      </c>
      <c r="C1" s="3" t="s">
        <v>2</v>
      </c>
      <c r="D1" s="3" t="s">
        <v>294</v>
      </c>
      <c r="E1" s="3" t="s">
        <v>294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2.75" customHeight="1">
      <c r="A2" s="1">
        <v>1</v>
      </c>
      <c r="B2" s="9" t="s">
        <v>15</v>
      </c>
      <c r="C2" s="1">
        <v>2000</v>
      </c>
      <c r="D2" s="8" t="s">
        <v>270</v>
      </c>
      <c r="E2" s="8"/>
      <c r="F2" t="s">
        <v>16</v>
      </c>
      <c r="G2" t="s">
        <v>17</v>
      </c>
      <c r="K2" t="s">
        <v>18</v>
      </c>
      <c r="L2" t="s">
        <v>19</v>
      </c>
      <c r="M2" s="6">
        <v>36</v>
      </c>
      <c r="N2" t="s">
        <v>20</v>
      </c>
      <c r="O2" t="s">
        <v>21</v>
      </c>
      <c r="P2" t="s">
        <v>22</v>
      </c>
      <c r="Q2" t="s">
        <v>23</v>
      </c>
    </row>
    <row r="3" spans="1:17" ht="12.75" customHeight="1">
      <c r="A3" s="1">
        <v>2</v>
      </c>
      <c r="B3" s="5" t="s">
        <v>15</v>
      </c>
      <c r="C3" s="1">
        <v>2001</v>
      </c>
      <c r="D3" s="8" t="s">
        <v>270</v>
      </c>
      <c r="E3" s="8"/>
      <c r="F3" t="s">
        <v>16</v>
      </c>
      <c r="G3" t="s">
        <v>17</v>
      </c>
      <c r="K3" t="s">
        <v>24</v>
      </c>
      <c r="L3" t="s">
        <v>25</v>
      </c>
      <c r="M3" s="6">
        <v>0</v>
      </c>
      <c r="N3" t="s">
        <v>20</v>
      </c>
      <c r="O3" t="s">
        <v>21</v>
      </c>
      <c r="P3" t="s">
        <v>22</v>
      </c>
      <c r="Q3" t="s">
        <v>23</v>
      </c>
    </row>
    <row r="4" spans="1:17" ht="12.75" customHeight="1">
      <c r="A4" s="1">
        <v>3</v>
      </c>
      <c r="B4" s="5" t="s">
        <v>15</v>
      </c>
      <c r="C4" s="1">
        <v>2002</v>
      </c>
      <c r="D4" s="8" t="s">
        <v>265</v>
      </c>
      <c r="E4" s="8"/>
      <c r="F4" t="s">
        <v>26</v>
      </c>
      <c r="G4" t="s">
        <v>27</v>
      </c>
      <c r="K4" s="44" t="s">
        <v>28</v>
      </c>
      <c r="L4" t="s">
        <v>29</v>
      </c>
      <c r="M4" s="6">
        <v>12</v>
      </c>
      <c r="N4" t="s">
        <v>20</v>
      </c>
      <c r="O4" t="s">
        <v>30</v>
      </c>
      <c r="P4" t="s">
        <v>22</v>
      </c>
      <c r="Q4" t="s">
        <v>31</v>
      </c>
    </row>
    <row r="5" spans="1:17" ht="12.75" customHeight="1">
      <c r="A5" s="1">
        <v>4</v>
      </c>
      <c r="B5" s="9" t="s">
        <v>32</v>
      </c>
      <c r="C5" s="8">
        <v>2002</v>
      </c>
      <c r="D5" s="8" t="s">
        <v>270</v>
      </c>
      <c r="E5" s="8"/>
      <c r="F5" t="s">
        <v>16</v>
      </c>
      <c r="G5" t="s">
        <v>17</v>
      </c>
      <c r="K5" t="s">
        <v>33</v>
      </c>
      <c r="L5" t="s">
        <v>34</v>
      </c>
      <c r="M5" s="6">
        <v>43</v>
      </c>
      <c r="N5" t="s">
        <v>20</v>
      </c>
      <c r="O5" t="s">
        <v>21</v>
      </c>
      <c r="P5" t="s">
        <v>22</v>
      </c>
      <c r="Q5" t="s">
        <v>23</v>
      </c>
    </row>
    <row r="6" spans="1:17" ht="12.75" customHeight="1">
      <c r="A6" s="1">
        <v>5</v>
      </c>
      <c r="B6" s="5" t="s">
        <v>32</v>
      </c>
      <c r="C6" s="1">
        <v>2003</v>
      </c>
      <c r="D6" s="8" t="s">
        <v>265</v>
      </c>
      <c r="E6" s="8"/>
      <c r="F6" t="s">
        <v>26</v>
      </c>
      <c r="G6" t="s">
        <v>27</v>
      </c>
      <c r="K6" s="44" t="s">
        <v>35</v>
      </c>
      <c r="L6" t="s">
        <v>36</v>
      </c>
      <c r="M6" s="6">
        <v>14</v>
      </c>
      <c r="N6" t="s">
        <v>20</v>
      </c>
      <c r="O6" t="s">
        <v>30</v>
      </c>
      <c r="P6" t="s">
        <v>22</v>
      </c>
      <c r="Q6" t="s">
        <v>31</v>
      </c>
    </row>
    <row r="7" spans="1:17" ht="12.75" customHeight="1">
      <c r="A7" s="1">
        <v>6</v>
      </c>
      <c r="B7" s="9" t="s">
        <v>15</v>
      </c>
      <c r="C7" s="1">
        <v>2004</v>
      </c>
      <c r="D7" s="8" t="s">
        <v>265</v>
      </c>
      <c r="E7" s="8"/>
      <c r="F7" t="s">
        <v>37</v>
      </c>
      <c r="G7" t="s">
        <v>27</v>
      </c>
      <c r="K7" s="44" t="s">
        <v>38</v>
      </c>
      <c r="L7" t="s">
        <v>29</v>
      </c>
      <c r="M7" s="6">
        <v>6</v>
      </c>
      <c r="N7" t="s">
        <v>20</v>
      </c>
      <c r="O7" t="s">
        <v>21</v>
      </c>
      <c r="P7" t="s">
        <v>22</v>
      </c>
      <c r="Q7" t="s">
        <v>39</v>
      </c>
    </row>
    <row r="8" spans="1:17" ht="12.75" customHeight="1">
      <c r="A8" s="8">
        <v>7</v>
      </c>
      <c r="B8" s="9" t="s">
        <v>15</v>
      </c>
      <c r="C8" s="8">
        <v>2007</v>
      </c>
      <c r="D8" s="8" t="s">
        <v>270</v>
      </c>
      <c r="E8" s="8"/>
      <c r="F8" t="s">
        <v>16</v>
      </c>
      <c r="G8" t="s">
        <v>45</v>
      </c>
      <c r="H8" t="s">
        <v>17</v>
      </c>
      <c r="K8" s="6" t="s">
        <v>46</v>
      </c>
      <c r="L8" t="s">
        <v>47</v>
      </c>
      <c r="M8" s="6">
        <v>15</v>
      </c>
      <c r="N8" t="s">
        <v>20</v>
      </c>
      <c r="O8" t="s">
        <v>21</v>
      </c>
      <c r="P8" t="s">
        <v>22</v>
      </c>
      <c r="Q8" t="s">
        <v>48</v>
      </c>
    </row>
    <row r="9" spans="1:17" ht="12.75" customHeight="1">
      <c r="A9" s="1">
        <v>8</v>
      </c>
      <c r="B9" s="5" t="s">
        <v>15</v>
      </c>
      <c r="C9" s="1">
        <v>2007</v>
      </c>
      <c r="D9" s="8" t="s">
        <v>270</v>
      </c>
      <c r="E9" s="8"/>
      <c r="F9" t="s">
        <v>40</v>
      </c>
      <c r="G9" t="s">
        <v>41</v>
      </c>
      <c r="H9" t="s">
        <v>42</v>
      </c>
      <c r="K9" s="6" t="s">
        <v>43</v>
      </c>
      <c r="L9" t="s">
        <v>29</v>
      </c>
      <c r="M9" s="6">
        <v>6</v>
      </c>
      <c r="N9" t="s">
        <v>20</v>
      </c>
      <c r="O9" t="s">
        <v>21</v>
      </c>
      <c r="P9" t="s">
        <v>22</v>
      </c>
      <c r="Q9" t="s">
        <v>44</v>
      </c>
    </row>
    <row r="10" spans="1:17" ht="12.75" customHeight="1">
      <c r="A10" s="1">
        <v>9</v>
      </c>
      <c r="B10" s="9" t="s">
        <v>32</v>
      </c>
      <c r="C10" s="1">
        <v>2008</v>
      </c>
      <c r="D10" s="8" t="s">
        <v>262</v>
      </c>
      <c r="E10" s="8" t="s">
        <v>295</v>
      </c>
      <c r="F10" t="s">
        <v>49</v>
      </c>
      <c r="G10" t="s">
        <v>50</v>
      </c>
      <c r="H10" t="s">
        <v>51</v>
      </c>
      <c r="K10" t="s">
        <v>52</v>
      </c>
      <c r="L10" t="s">
        <v>53</v>
      </c>
      <c r="M10" s="6">
        <v>50</v>
      </c>
      <c r="N10" t="s">
        <v>54</v>
      </c>
      <c r="O10" t="s">
        <v>55</v>
      </c>
      <c r="P10" t="s">
        <v>22</v>
      </c>
      <c r="Q10" t="s">
        <v>56</v>
      </c>
    </row>
    <row r="11" spans="1:17" ht="12.75" customHeight="1">
      <c r="A11" s="1">
        <v>10</v>
      </c>
      <c r="B11" s="5" t="s">
        <v>15</v>
      </c>
      <c r="C11" s="1">
        <v>2008</v>
      </c>
      <c r="D11" s="8" t="s">
        <v>270</v>
      </c>
      <c r="E11" s="8"/>
      <c r="F11" t="s">
        <v>16</v>
      </c>
      <c r="G11" t="s">
        <v>45</v>
      </c>
      <c r="H11" t="s">
        <v>17</v>
      </c>
      <c r="K11" t="s">
        <v>57</v>
      </c>
      <c r="L11" t="s">
        <v>58</v>
      </c>
      <c r="M11" s="6">
        <v>5</v>
      </c>
      <c r="N11" t="s">
        <v>20</v>
      </c>
      <c r="O11" t="s">
        <v>21</v>
      </c>
      <c r="P11" t="s">
        <v>22</v>
      </c>
      <c r="Q11" t="s">
        <v>23</v>
      </c>
    </row>
    <row r="12" spans="1:17" ht="12.75" customHeight="1">
      <c r="A12" s="1">
        <v>11</v>
      </c>
      <c r="B12" s="5" t="s">
        <v>15</v>
      </c>
      <c r="C12" s="1">
        <v>2008</v>
      </c>
      <c r="D12" s="8" t="s">
        <v>267</v>
      </c>
      <c r="E12" s="8"/>
      <c r="F12" t="s">
        <v>59</v>
      </c>
      <c r="G12" t="s">
        <v>60</v>
      </c>
      <c r="H12" t="s">
        <v>61</v>
      </c>
      <c r="I12" t="s">
        <v>62</v>
      </c>
      <c r="K12" s="44" t="s">
        <v>63</v>
      </c>
      <c r="L12" t="s">
        <v>64</v>
      </c>
      <c r="M12" s="6">
        <v>3</v>
      </c>
      <c r="N12" t="s">
        <v>20</v>
      </c>
      <c r="O12" t="s">
        <v>65</v>
      </c>
      <c r="P12" t="s">
        <v>22</v>
      </c>
      <c r="Q12" t="s">
        <v>66</v>
      </c>
    </row>
    <row r="13" spans="1:17" ht="12.75" customHeight="1">
      <c r="A13" s="1">
        <v>12</v>
      </c>
      <c r="B13" s="5" t="s">
        <v>15</v>
      </c>
      <c r="C13" s="1">
        <v>2009</v>
      </c>
      <c r="D13" s="8" t="s">
        <v>267</v>
      </c>
      <c r="E13" s="8"/>
      <c r="F13" t="s">
        <v>59</v>
      </c>
      <c r="G13" t="s">
        <v>60</v>
      </c>
      <c r="H13" t="s">
        <v>67</v>
      </c>
      <c r="I13" t="s">
        <v>61</v>
      </c>
      <c r="J13" t="s">
        <v>62</v>
      </c>
      <c r="K13" s="44" t="s">
        <v>68</v>
      </c>
      <c r="L13" t="s">
        <v>64</v>
      </c>
      <c r="M13" s="6">
        <v>10</v>
      </c>
      <c r="N13" t="s">
        <v>20</v>
      </c>
      <c r="O13" t="s">
        <v>65</v>
      </c>
      <c r="P13" t="s">
        <v>22</v>
      </c>
      <c r="Q13" t="s">
        <v>69</v>
      </c>
    </row>
    <row r="14" spans="1:17" ht="12.75" customHeight="1">
      <c r="A14" s="1">
        <v>13</v>
      </c>
      <c r="B14" s="5" t="s">
        <v>15</v>
      </c>
      <c r="C14" s="1">
        <v>2009</v>
      </c>
      <c r="D14" s="8" t="s">
        <v>262</v>
      </c>
      <c r="E14" s="8"/>
      <c r="F14" s="6" t="s">
        <v>78</v>
      </c>
      <c r="G14" s="6" t="s">
        <v>50</v>
      </c>
      <c r="H14" s="6" t="s">
        <v>79</v>
      </c>
      <c r="I14" s="6"/>
      <c r="J14" s="6"/>
      <c r="K14" s="6" t="s">
        <v>80</v>
      </c>
      <c r="L14" s="12" t="s">
        <v>81</v>
      </c>
      <c r="M14" s="6">
        <v>2</v>
      </c>
      <c r="N14" s="6" t="s">
        <v>54</v>
      </c>
      <c r="O14" s="6" t="s">
        <v>55</v>
      </c>
      <c r="P14" s="6" t="s">
        <v>22</v>
      </c>
      <c r="Q14" s="6" t="s">
        <v>23</v>
      </c>
    </row>
    <row r="15" spans="1:17" ht="12.75" customHeight="1">
      <c r="A15" s="1">
        <v>14</v>
      </c>
      <c r="B15" s="5" t="s">
        <v>15</v>
      </c>
      <c r="C15" s="1">
        <v>2009</v>
      </c>
      <c r="D15" s="8" t="s">
        <v>267</v>
      </c>
      <c r="E15" s="8" t="s">
        <v>269</v>
      </c>
      <c r="F15" t="s">
        <v>70</v>
      </c>
      <c r="G15" t="s">
        <v>62</v>
      </c>
      <c r="H15" t="s">
        <v>60</v>
      </c>
      <c r="I15" t="s">
        <v>71</v>
      </c>
      <c r="J15" t="s">
        <v>72</v>
      </c>
      <c r="K15" s="44" t="s">
        <v>73</v>
      </c>
      <c r="L15" t="s">
        <v>74</v>
      </c>
      <c r="M15" s="6">
        <v>10</v>
      </c>
      <c r="N15" t="s">
        <v>75</v>
      </c>
      <c r="O15" t="s">
        <v>76</v>
      </c>
      <c r="P15" t="s">
        <v>22</v>
      </c>
      <c r="Q15" t="s">
        <v>77</v>
      </c>
    </row>
    <row r="16" spans="1:17" s="2" customFormat="1" ht="12.75" customHeight="1">
      <c r="A16" s="8">
        <v>15</v>
      </c>
      <c r="B16" s="9" t="s">
        <v>15</v>
      </c>
      <c r="C16" s="8">
        <v>2010</v>
      </c>
      <c r="D16" s="8" t="s">
        <v>264</v>
      </c>
      <c r="E16" s="8"/>
      <c r="F16" t="s">
        <v>114</v>
      </c>
      <c r="G16" t="s">
        <v>115</v>
      </c>
      <c r="H16"/>
      <c r="I16"/>
      <c r="J16"/>
      <c r="K16" t="s">
        <v>116</v>
      </c>
      <c r="L16" t="s">
        <v>94</v>
      </c>
      <c r="M16" s="2">
        <v>0</v>
      </c>
      <c r="N16" s="13" t="s">
        <v>20</v>
      </c>
      <c r="O16" s="13" t="s">
        <v>117</v>
      </c>
      <c r="P16" s="13" t="s">
        <v>22</v>
      </c>
      <c r="Q16" s="13" t="s">
        <v>118</v>
      </c>
    </row>
    <row r="17" spans="1:18" ht="12.75" customHeight="1">
      <c r="A17" s="1">
        <v>16</v>
      </c>
      <c r="B17" s="10" t="s">
        <v>15</v>
      </c>
      <c r="C17" s="10">
        <v>2010</v>
      </c>
      <c r="D17" s="10" t="s">
        <v>265</v>
      </c>
      <c r="E17" s="10"/>
      <c r="F17" s="11" t="s">
        <v>130</v>
      </c>
      <c r="G17" s="11" t="s">
        <v>83</v>
      </c>
      <c r="H17" s="11" t="s">
        <v>27</v>
      </c>
      <c r="I17" s="11"/>
      <c r="J17" s="11"/>
      <c r="K17" s="11" t="s">
        <v>131</v>
      </c>
      <c r="L17" s="11" t="s">
        <v>132</v>
      </c>
      <c r="M17" s="2">
        <v>4</v>
      </c>
      <c r="N17" s="11" t="s">
        <v>20</v>
      </c>
      <c r="O17" s="11" t="s">
        <v>133</v>
      </c>
      <c r="P17" s="11" t="s">
        <v>22</v>
      </c>
      <c r="Q17" s="11" t="s">
        <v>134</v>
      </c>
    </row>
    <row r="18" spans="1:18" ht="12.75" customHeight="1">
      <c r="A18" s="1">
        <v>17</v>
      </c>
      <c r="B18" s="5" t="s">
        <v>32</v>
      </c>
      <c r="C18" s="1">
        <v>2010</v>
      </c>
      <c r="D18" s="8" t="s">
        <v>267</v>
      </c>
      <c r="E18" s="8"/>
      <c r="F18" t="s">
        <v>59</v>
      </c>
      <c r="G18" t="s">
        <v>60</v>
      </c>
      <c r="H18" t="s">
        <v>67</v>
      </c>
      <c r="I18" t="s">
        <v>61</v>
      </c>
      <c r="J18" t="s">
        <v>62</v>
      </c>
      <c r="K18" s="44" t="s">
        <v>135</v>
      </c>
      <c r="L18" t="s">
        <v>136</v>
      </c>
      <c r="M18" s="2">
        <v>8</v>
      </c>
      <c r="N18" t="s">
        <v>20</v>
      </c>
      <c r="O18" t="s">
        <v>65</v>
      </c>
      <c r="P18" t="s">
        <v>22</v>
      </c>
      <c r="Q18" t="s">
        <v>66</v>
      </c>
    </row>
    <row r="19" spans="1:18" ht="12.75" customHeight="1">
      <c r="A19" s="1">
        <v>18</v>
      </c>
      <c r="B19" s="5" t="s">
        <v>15</v>
      </c>
      <c r="C19" s="1">
        <v>2010</v>
      </c>
      <c r="D19" s="10" t="s">
        <v>267</v>
      </c>
      <c r="E19" s="8"/>
      <c r="F19" t="s">
        <v>59</v>
      </c>
      <c r="G19" t="s">
        <v>67</v>
      </c>
      <c r="H19" t="s">
        <v>62</v>
      </c>
      <c r="K19" s="44" t="s">
        <v>113</v>
      </c>
      <c r="L19" t="s">
        <v>94</v>
      </c>
      <c r="M19" s="2">
        <v>0</v>
      </c>
      <c r="N19" s="13" t="s">
        <v>20</v>
      </c>
      <c r="O19" s="13" t="s">
        <v>65</v>
      </c>
      <c r="P19" s="13" t="s">
        <v>22</v>
      </c>
      <c r="Q19" s="13" t="s">
        <v>69</v>
      </c>
    </row>
    <row r="20" spans="1:18" ht="12.75" customHeight="1">
      <c r="A20" s="1">
        <v>19</v>
      </c>
      <c r="B20" s="5" t="s">
        <v>15</v>
      </c>
      <c r="C20" s="1">
        <v>2010</v>
      </c>
      <c r="D20" s="8" t="s">
        <v>267</v>
      </c>
      <c r="E20" s="8"/>
      <c r="F20" t="s">
        <v>62</v>
      </c>
      <c r="G20" t="s">
        <v>59</v>
      </c>
      <c r="H20" t="s">
        <v>67</v>
      </c>
      <c r="I20" t="s">
        <v>99</v>
      </c>
      <c r="K20" s="44" t="s">
        <v>150</v>
      </c>
      <c r="L20" s="12" t="s">
        <v>81</v>
      </c>
      <c r="M20" s="2">
        <v>13</v>
      </c>
      <c r="N20" t="s">
        <v>124</v>
      </c>
      <c r="O20" t="s">
        <v>151</v>
      </c>
      <c r="P20" s="6" t="s">
        <v>22</v>
      </c>
      <c r="Q20" t="s">
        <v>152</v>
      </c>
    </row>
    <row r="21" spans="1:18" ht="12.75" customHeight="1">
      <c r="A21" s="1">
        <v>20</v>
      </c>
      <c r="B21" s="5" t="s">
        <v>15</v>
      </c>
      <c r="C21" s="1">
        <v>2010</v>
      </c>
      <c r="D21" s="8" t="s">
        <v>262</v>
      </c>
      <c r="E21" s="8"/>
      <c r="F21" t="s">
        <v>92</v>
      </c>
      <c r="G21" t="s">
        <v>50</v>
      </c>
      <c r="K21" t="s">
        <v>93</v>
      </c>
      <c r="L21" t="s">
        <v>94</v>
      </c>
      <c r="M21" s="2">
        <v>0</v>
      </c>
      <c r="N21" s="13" t="s">
        <v>20</v>
      </c>
      <c r="O21" s="13" t="s">
        <v>65</v>
      </c>
      <c r="P21" s="13" t="s">
        <v>22</v>
      </c>
      <c r="Q21" s="13" t="s">
        <v>23</v>
      </c>
    </row>
    <row r="22" spans="1:18" ht="12.75" customHeight="1">
      <c r="A22" s="1">
        <v>21</v>
      </c>
      <c r="B22" s="9" t="s">
        <v>15</v>
      </c>
      <c r="C22" s="1">
        <v>2010</v>
      </c>
      <c r="D22" s="8" t="s">
        <v>265</v>
      </c>
      <c r="E22" s="8"/>
      <c r="F22" t="s">
        <v>95</v>
      </c>
      <c r="G22" t="s">
        <v>27</v>
      </c>
      <c r="K22" s="44" t="s">
        <v>137</v>
      </c>
      <c r="L22" t="s">
        <v>138</v>
      </c>
      <c r="M22" s="6">
        <v>6</v>
      </c>
      <c r="N22" t="s">
        <v>20</v>
      </c>
      <c r="O22" t="s">
        <v>21</v>
      </c>
      <c r="P22" t="s">
        <v>22</v>
      </c>
      <c r="Q22" t="s">
        <v>77</v>
      </c>
    </row>
    <row r="23" spans="1:18" ht="12.75" customHeight="1">
      <c r="A23" s="1">
        <v>22</v>
      </c>
      <c r="B23" s="9" t="s">
        <v>15</v>
      </c>
      <c r="C23" s="1">
        <v>2010</v>
      </c>
      <c r="D23" s="8" t="s">
        <v>266</v>
      </c>
      <c r="E23" s="8" t="s">
        <v>271</v>
      </c>
      <c r="F23" s="6" t="s">
        <v>119</v>
      </c>
      <c r="G23" s="6" t="s">
        <v>120</v>
      </c>
      <c r="H23" s="6" t="s">
        <v>121</v>
      </c>
      <c r="I23" s="6" t="s">
        <v>122</v>
      </c>
      <c r="J23" s="6"/>
      <c r="K23" s="6" t="s">
        <v>123</v>
      </c>
      <c r="L23" s="6" t="s">
        <v>94</v>
      </c>
      <c r="M23" s="6">
        <v>0</v>
      </c>
      <c r="N23" s="6" t="s">
        <v>124</v>
      </c>
      <c r="O23" s="6" t="s">
        <v>125</v>
      </c>
      <c r="P23" s="6" t="s">
        <v>87</v>
      </c>
      <c r="Q23" s="6" t="s">
        <v>126</v>
      </c>
    </row>
    <row r="24" spans="1:18" ht="12.75" customHeight="1">
      <c r="A24" s="1">
        <v>23</v>
      </c>
      <c r="B24" s="9" t="s">
        <v>15</v>
      </c>
      <c r="C24" s="1">
        <v>2010</v>
      </c>
      <c r="D24" s="8" t="s">
        <v>266</v>
      </c>
      <c r="E24" s="8"/>
      <c r="F24" s="6" t="s">
        <v>127</v>
      </c>
      <c r="G24" s="6" t="s">
        <v>122</v>
      </c>
      <c r="H24" s="6"/>
      <c r="I24" s="6"/>
      <c r="J24" s="6"/>
      <c r="K24" s="6" t="s">
        <v>128</v>
      </c>
      <c r="L24" s="6" t="s">
        <v>94</v>
      </c>
      <c r="M24" s="6">
        <v>0</v>
      </c>
      <c r="N24" s="6" t="s">
        <v>124</v>
      </c>
      <c r="O24" s="6" t="s">
        <v>129</v>
      </c>
      <c r="P24" s="6" t="s">
        <v>87</v>
      </c>
      <c r="Q24" s="6" t="s">
        <v>126</v>
      </c>
    </row>
    <row r="25" spans="1:18" s="2" customFormat="1" ht="12.75" customHeight="1">
      <c r="A25" s="8">
        <v>24</v>
      </c>
      <c r="B25" s="9" t="s">
        <v>15</v>
      </c>
      <c r="C25" s="8">
        <v>2010</v>
      </c>
      <c r="D25" s="8" t="s">
        <v>262</v>
      </c>
      <c r="E25" s="8"/>
      <c r="F25" s="6" t="s">
        <v>92</v>
      </c>
      <c r="G25" s="6"/>
      <c r="H25" s="6"/>
      <c r="I25" s="6"/>
      <c r="J25" s="6"/>
      <c r="K25" s="6" t="s">
        <v>148</v>
      </c>
      <c r="L25" s="12" t="s">
        <v>81</v>
      </c>
      <c r="M25" s="2">
        <v>0</v>
      </c>
      <c r="N25" s="6" t="s">
        <v>20</v>
      </c>
      <c r="O25" s="6" t="s">
        <v>149</v>
      </c>
      <c r="P25" s="6" t="s">
        <v>22</v>
      </c>
      <c r="Q25" s="6" t="s">
        <v>23</v>
      </c>
    </row>
    <row r="26" spans="1:18" s="2" customFormat="1" ht="12.75" customHeight="1">
      <c r="A26" s="8">
        <v>25</v>
      </c>
      <c r="B26" s="9" t="s">
        <v>15</v>
      </c>
      <c r="C26" s="8">
        <v>2010</v>
      </c>
      <c r="D26" s="8" t="s">
        <v>295</v>
      </c>
      <c r="E26" s="8"/>
      <c r="F26" s="6" t="s">
        <v>108</v>
      </c>
      <c r="G26" s="6"/>
      <c r="H26" s="6"/>
      <c r="I26" s="6"/>
      <c r="J26" s="6"/>
      <c r="K26" s="6" t="s">
        <v>153</v>
      </c>
      <c r="L26" s="12" t="s">
        <v>81</v>
      </c>
      <c r="M26" s="2">
        <v>7</v>
      </c>
      <c r="N26" s="6" t="s">
        <v>54</v>
      </c>
      <c r="O26" s="6" t="s">
        <v>154</v>
      </c>
      <c r="P26" s="6" t="s">
        <v>22</v>
      </c>
      <c r="Q26" s="6" t="s">
        <v>112</v>
      </c>
    </row>
    <row r="27" spans="1:18" ht="12.75" customHeight="1">
      <c r="A27" s="10">
        <v>26</v>
      </c>
      <c r="B27" s="9" t="s">
        <v>15</v>
      </c>
      <c r="C27" s="8">
        <v>2010</v>
      </c>
      <c r="D27" s="8" t="s">
        <v>265</v>
      </c>
      <c r="E27" s="8"/>
      <c r="F27" t="s">
        <v>95</v>
      </c>
      <c r="G27" t="s">
        <v>27</v>
      </c>
      <c r="K27" s="44" t="s">
        <v>96</v>
      </c>
      <c r="L27" t="s">
        <v>94</v>
      </c>
      <c r="M27" s="2">
        <v>0</v>
      </c>
      <c r="N27" s="13" t="s">
        <v>20</v>
      </c>
      <c r="O27" s="13" t="s">
        <v>21</v>
      </c>
      <c r="P27" s="13" t="s">
        <v>22</v>
      </c>
      <c r="Q27" s="13" t="s">
        <v>97</v>
      </c>
      <c r="R27" s="6"/>
    </row>
    <row r="28" spans="1:18" ht="12.75" customHeight="1">
      <c r="A28" s="1">
        <v>27</v>
      </c>
      <c r="B28" s="5" t="s">
        <v>15</v>
      </c>
      <c r="C28" s="1">
        <v>2010</v>
      </c>
      <c r="D28" s="8" t="s">
        <v>270</v>
      </c>
      <c r="E28" s="8"/>
      <c r="F28" t="s">
        <v>88</v>
      </c>
      <c r="G28" t="s">
        <v>41</v>
      </c>
      <c r="H28" t="s">
        <v>42</v>
      </c>
      <c r="K28" t="s">
        <v>89</v>
      </c>
      <c r="L28" t="s">
        <v>90</v>
      </c>
      <c r="M28" s="6">
        <v>8</v>
      </c>
      <c r="N28" s="13" t="s">
        <v>20</v>
      </c>
      <c r="O28" s="13" t="s">
        <v>21</v>
      </c>
      <c r="P28" s="13" t="s">
        <v>22</v>
      </c>
      <c r="Q28" s="13" t="s">
        <v>91</v>
      </c>
    </row>
    <row r="29" spans="1:18" ht="12.75" customHeight="1">
      <c r="A29" s="1">
        <v>28</v>
      </c>
      <c r="B29" s="5" t="s">
        <v>15</v>
      </c>
      <c r="C29" s="1">
        <v>2010</v>
      </c>
      <c r="D29" s="8" t="s">
        <v>267</v>
      </c>
      <c r="E29" s="8"/>
      <c r="F29" t="s">
        <v>103</v>
      </c>
      <c r="G29" t="s">
        <v>67</v>
      </c>
      <c r="H29" t="s">
        <v>104</v>
      </c>
      <c r="I29" t="s">
        <v>62</v>
      </c>
      <c r="J29" t="s">
        <v>105</v>
      </c>
      <c r="K29" s="44" t="s">
        <v>106</v>
      </c>
      <c r="L29" t="s">
        <v>94</v>
      </c>
      <c r="M29" s="6">
        <v>0</v>
      </c>
      <c r="N29" s="13" t="s">
        <v>75</v>
      </c>
      <c r="O29" s="13" t="s">
        <v>76</v>
      </c>
      <c r="P29" s="13" t="s">
        <v>22</v>
      </c>
      <c r="Q29" s="13" t="s">
        <v>107</v>
      </c>
    </row>
    <row r="30" spans="1:18" ht="12.75" customHeight="1">
      <c r="A30" s="1">
        <v>29</v>
      </c>
      <c r="B30" s="5" t="s">
        <v>32</v>
      </c>
      <c r="C30" s="1">
        <v>2010</v>
      </c>
      <c r="D30" s="8" t="s">
        <v>263</v>
      </c>
      <c r="E30" s="8"/>
      <c r="F30" s="6" t="s">
        <v>141</v>
      </c>
      <c r="G30" s="6" t="s">
        <v>142</v>
      </c>
      <c r="H30" s="6" t="s">
        <v>143</v>
      </c>
      <c r="I30" s="6" t="s">
        <v>144</v>
      </c>
      <c r="J30" s="6"/>
      <c r="K30" s="6" t="s">
        <v>145</v>
      </c>
      <c r="L30" s="6" t="s">
        <v>146</v>
      </c>
      <c r="M30" s="6">
        <v>25</v>
      </c>
      <c r="N30" s="6" t="s">
        <v>54</v>
      </c>
      <c r="O30" s="6" t="s">
        <v>147</v>
      </c>
      <c r="P30" s="6" t="s">
        <v>87</v>
      </c>
      <c r="Q30" s="6" t="s">
        <v>23</v>
      </c>
    </row>
    <row r="31" spans="1:18" s="2" customFormat="1" ht="12.75" customHeight="1">
      <c r="A31" s="8">
        <v>30</v>
      </c>
      <c r="B31" s="9" t="s">
        <v>15</v>
      </c>
      <c r="C31" s="8">
        <v>2010</v>
      </c>
      <c r="D31" s="8" t="s">
        <v>262</v>
      </c>
      <c r="E31" s="8"/>
      <c r="F31" t="s">
        <v>78</v>
      </c>
      <c r="G31" t="s">
        <v>50</v>
      </c>
      <c r="H31" t="s">
        <v>79</v>
      </c>
      <c r="I31"/>
      <c r="J31"/>
      <c r="K31" t="s">
        <v>139</v>
      </c>
      <c r="L31" t="s">
        <v>74</v>
      </c>
      <c r="M31" s="6">
        <v>1</v>
      </c>
      <c r="N31" t="s">
        <v>54</v>
      </c>
      <c r="O31" t="s">
        <v>140</v>
      </c>
      <c r="P31" t="s">
        <v>22</v>
      </c>
      <c r="Q31" t="s">
        <v>23</v>
      </c>
    </row>
    <row r="32" spans="1:18" ht="12.75" customHeight="1">
      <c r="A32" s="1">
        <v>31</v>
      </c>
      <c r="B32" s="5" t="s">
        <v>32</v>
      </c>
      <c r="C32" s="1">
        <v>2010</v>
      </c>
      <c r="D32" s="8" t="s">
        <v>265</v>
      </c>
      <c r="E32" s="8"/>
      <c r="F32" s="6" t="s">
        <v>82</v>
      </c>
      <c r="G32" s="6" t="s">
        <v>83</v>
      </c>
      <c r="H32" s="6" t="s">
        <v>27</v>
      </c>
      <c r="I32" s="6"/>
      <c r="J32" s="6"/>
      <c r="K32" s="11" t="s">
        <v>84</v>
      </c>
      <c r="L32" s="6" t="s">
        <v>85</v>
      </c>
      <c r="M32" s="6">
        <v>11</v>
      </c>
      <c r="N32" s="6" t="s">
        <v>124</v>
      </c>
      <c r="O32" s="6" t="s">
        <v>86</v>
      </c>
      <c r="P32" s="6" t="s">
        <v>87</v>
      </c>
      <c r="Q32" s="6" t="s">
        <v>31</v>
      </c>
    </row>
    <row r="33" spans="1:17" ht="12.75" customHeight="1">
      <c r="A33" s="1">
        <v>32</v>
      </c>
      <c r="B33" s="5" t="s">
        <v>15</v>
      </c>
      <c r="C33" s="1">
        <v>2010</v>
      </c>
      <c r="D33" s="8" t="s">
        <v>262</v>
      </c>
      <c r="E33" s="8" t="s">
        <v>295</v>
      </c>
      <c r="F33" t="s">
        <v>108</v>
      </c>
      <c r="G33" t="s">
        <v>50</v>
      </c>
      <c r="H33" t="s">
        <v>51</v>
      </c>
      <c r="I33" t="s">
        <v>109</v>
      </c>
      <c r="K33" t="s">
        <v>110</v>
      </c>
      <c r="L33" t="s">
        <v>94</v>
      </c>
      <c r="M33" s="6">
        <v>0</v>
      </c>
      <c r="N33" s="13" t="s">
        <v>54</v>
      </c>
      <c r="O33" s="13" t="s">
        <v>111</v>
      </c>
      <c r="P33" s="13" t="s">
        <v>22</v>
      </c>
      <c r="Q33" s="13" t="s">
        <v>112</v>
      </c>
    </row>
    <row r="34" spans="1:17" ht="12.75" customHeight="1">
      <c r="A34" s="1">
        <v>33</v>
      </c>
      <c r="B34" s="5" t="s">
        <v>15</v>
      </c>
      <c r="C34" s="1">
        <v>2010</v>
      </c>
      <c r="D34" s="8" t="s">
        <v>267</v>
      </c>
      <c r="E34" s="8"/>
      <c r="F34" t="s">
        <v>98</v>
      </c>
      <c r="G34" t="s">
        <v>67</v>
      </c>
      <c r="H34" t="s">
        <v>99</v>
      </c>
      <c r="I34" t="s">
        <v>62</v>
      </c>
      <c r="K34" s="44" t="s">
        <v>100</v>
      </c>
      <c r="L34" t="s">
        <v>94</v>
      </c>
      <c r="M34" s="6">
        <v>0</v>
      </c>
      <c r="N34" s="13" t="s">
        <v>20</v>
      </c>
      <c r="O34" s="13" t="s">
        <v>101</v>
      </c>
      <c r="P34" s="13" t="s">
        <v>22</v>
      </c>
      <c r="Q34" s="13" t="s">
        <v>102</v>
      </c>
    </row>
    <row r="35" spans="1:17" ht="12.75" customHeight="1">
      <c r="A35" s="8">
        <v>34</v>
      </c>
      <c r="B35" s="9" t="s">
        <v>15</v>
      </c>
      <c r="C35" s="8">
        <v>2011</v>
      </c>
      <c r="D35" s="8" t="s">
        <v>273</v>
      </c>
      <c r="E35" s="8"/>
      <c r="F35" t="s">
        <v>173</v>
      </c>
      <c r="G35" t="s">
        <v>174</v>
      </c>
      <c r="H35" t="s">
        <v>175</v>
      </c>
      <c r="I35" t="s">
        <v>176</v>
      </c>
      <c r="J35" t="s">
        <v>177</v>
      </c>
      <c r="K35" t="s">
        <v>178</v>
      </c>
      <c r="L35" t="s">
        <v>171</v>
      </c>
      <c r="M35" s="6">
        <v>0</v>
      </c>
      <c r="N35" s="13" t="s">
        <v>20</v>
      </c>
      <c r="O35" s="13" t="s">
        <v>179</v>
      </c>
      <c r="P35" s="13" t="s">
        <v>180</v>
      </c>
      <c r="Q35" s="13" t="s">
        <v>181</v>
      </c>
    </row>
    <row r="36" spans="1:17" ht="12.75" customHeight="1">
      <c r="A36" s="1">
        <v>35</v>
      </c>
      <c r="B36" s="8" t="s">
        <v>15</v>
      </c>
      <c r="C36" s="1">
        <v>2011</v>
      </c>
      <c r="D36" s="8" t="s">
        <v>265</v>
      </c>
      <c r="E36" s="8"/>
      <c r="F36" s="6" t="s">
        <v>209</v>
      </c>
      <c r="G36" s="6" t="s">
        <v>208</v>
      </c>
      <c r="H36" s="6" t="s">
        <v>83</v>
      </c>
      <c r="I36" s="6" t="s">
        <v>27</v>
      </c>
      <c r="K36" s="11" t="s">
        <v>256</v>
      </c>
      <c r="L36" t="s">
        <v>257</v>
      </c>
      <c r="M36">
        <v>6</v>
      </c>
      <c r="N36" s="13" t="s">
        <v>20</v>
      </c>
      <c r="O36" s="13" t="s">
        <v>133</v>
      </c>
      <c r="P36" s="13" t="s">
        <v>22</v>
      </c>
      <c r="Q36" s="13" t="s">
        <v>212</v>
      </c>
    </row>
    <row r="37" spans="1:17" ht="12.75" customHeight="1">
      <c r="A37" s="1">
        <v>36</v>
      </c>
      <c r="B37" s="9" t="s">
        <v>15</v>
      </c>
      <c r="C37" s="8">
        <v>2011</v>
      </c>
      <c r="D37" s="8" t="s">
        <v>265</v>
      </c>
      <c r="E37" s="8"/>
      <c r="F37" t="s">
        <v>208</v>
      </c>
      <c r="G37" t="s">
        <v>209</v>
      </c>
      <c r="H37" t="s">
        <v>27</v>
      </c>
      <c r="I37" t="s">
        <v>83</v>
      </c>
      <c r="K37" s="44" t="s">
        <v>211</v>
      </c>
      <c r="L37" s="12" t="s">
        <v>81</v>
      </c>
      <c r="M37" s="6">
        <v>3</v>
      </c>
      <c r="N37" s="13" t="s">
        <v>20</v>
      </c>
      <c r="O37" s="13" t="s">
        <v>133</v>
      </c>
      <c r="P37" s="13" t="s">
        <v>22</v>
      </c>
      <c r="Q37" s="13" t="s">
        <v>212</v>
      </c>
    </row>
    <row r="38" spans="1:17" ht="12.75" customHeight="1">
      <c r="A38" s="1">
        <v>37</v>
      </c>
      <c r="B38" s="5" t="s">
        <v>15</v>
      </c>
      <c r="C38" s="1">
        <v>2011</v>
      </c>
      <c r="D38" s="8" t="s">
        <v>265</v>
      </c>
      <c r="E38" s="8"/>
      <c r="F38" s="6" t="s">
        <v>209</v>
      </c>
      <c r="G38" s="6" t="s">
        <v>208</v>
      </c>
      <c r="H38" s="6" t="s">
        <v>83</v>
      </c>
      <c r="I38" s="6" t="s">
        <v>27</v>
      </c>
      <c r="K38" s="11" t="s">
        <v>258</v>
      </c>
      <c r="L38" s="6" t="s">
        <v>171</v>
      </c>
      <c r="M38">
        <v>0</v>
      </c>
      <c r="N38" s="13" t="s">
        <v>20</v>
      </c>
      <c r="O38" s="13" t="s">
        <v>133</v>
      </c>
      <c r="P38" s="13" t="s">
        <v>22</v>
      </c>
      <c r="Q38" s="13" t="s">
        <v>259</v>
      </c>
    </row>
    <row r="39" spans="1:17" ht="12.75" customHeight="1">
      <c r="A39" s="1">
        <v>38</v>
      </c>
      <c r="B39" s="5" t="s">
        <v>15</v>
      </c>
      <c r="C39" s="1">
        <v>2011</v>
      </c>
      <c r="D39" s="8" t="s">
        <v>267</v>
      </c>
      <c r="E39" s="8"/>
      <c r="F39" t="s">
        <v>67</v>
      </c>
      <c r="G39" t="s">
        <v>104</v>
      </c>
      <c r="H39" t="s">
        <v>60</v>
      </c>
      <c r="I39" t="s">
        <v>62</v>
      </c>
      <c r="K39" s="11" t="s">
        <v>182</v>
      </c>
      <c r="L39" s="12" t="s">
        <v>81</v>
      </c>
      <c r="M39" s="6">
        <v>0</v>
      </c>
      <c r="N39" s="13" t="s">
        <v>75</v>
      </c>
      <c r="O39" s="13" t="s">
        <v>76</v>
      </c>
      <c r="P39" s="13" t="s">
        <v>22</v>
      </c>
      <c r="Q39" s="13" t="s">
        <v>183</v>
      </c>
    </row>
    <row r="40" spans="1:17" s="2" customFormat="1" ht="12.75" customHeight="1">
      <c r="A40" s="8">
        <v>39</v>
      </c>
      <c r="B40" s="9" t="s">
        <v>15</v>
      </c>
      <c r="C40" s="8">
        <v>2011</v>
      </c>
      <c r="D40" s="8" t="s">
        <v>270</v>
      </c>
      <c r="E40" s="8"/>
      <c r="F40" s="6" t="s">
        <v>88</v>
      </c>
      <c r="G40" s="6" t="s">
        <v>41</v>
      </c>
      <c r="H40" s="6" t="s">
        <v>42</v>
      </c>
      <c r="I40" s="6"/>
      <c r="J40" s="6"/>
      <c r="K40" s="6" t="s">
        <v>166</v>
      </c>
      <c r="L40" s="6" t="s">
        <v>29</v>
      </c>
      <c r="M40" s="6">
        <v>0</v>
      </c>
      <c r="N40" s="6" t="s">
        <v>20</v>
      </c>
      <c r="O40" s="6" t="s">
        <v>21</v>
      </c>
      <c r="P40" s="6" t="s">
        <v>22</v>
      </c>
      <c r="Q40" s="6" t="s">
        <v>167</v>
      </c>
    </row>
    <row r="41" spans="1:17" ht="12.75" customHeight="1">
      <c r="A41" s="8">
        <v>40</v>
      </c>
      <c r="B41" s="9" t="s">
        <v>15</v>
      </c>
      <c r="C41" s="1">
        <v>2011</v>
      </c>
      <c r="D41" s="8" t="s">
        <v>267</v>
      </c>
      <c r="E41" s="8"/>
      <c r="F41" t="s">
        <v>67</v>
      </c>
      <c r="G41" t="s">
        <v>62</v>
      </c>
      <c r="K41" s="44" t="s">
        <v>168</v>
      </c>
      <c r="L41" s="12" t="s">
        <v>81</v>
      </c>
      <c r="M41" s="6">
        <v>6</v>
      </c>
      <c r="N41" t="s">
        <v>169</v>
      </c>
      <c r="O41" t="s">
        <v>169</v>
      </c>
      <c r="P41" t="s">
        <v>169</v>
      </c>
      <c r="Q41" t="s">
        <v>169</v>
      </c>
    </row>
    <row r="42" spans="1:17" ht="12.75" customHeight="1">
      <c r="A42" s="8">
        <v>41</v>
      </c>
      <c r="B42" s="9" t="s">
        <v>15</v>
      </c>
      <c r="C42" s="8">
        <v>2011</v>
      </c>
      <c r="D42" s="8" t="s">
        <v>267</v>
      </c>
      <c r="E42" s="8"/>
      <c r="F42" t="s">
        <v>59</v>
      </c>
      <c r="G42" t="s">
        <v>188</v>
      </c>
      <c r="H42" t="s">
        <v>67</v>
      </c>
      <c r="I42" t="s">
        <v>62</v>
      </c>
      <c r="K42" s="44" t="s">
        <v>216</v>
      </c>
      <c r="L42" s="12" t="s">
        <v>81</v>
      </c>
      <c r="M42" s="6">
        <v>0</v>
      </c>
      <c r="N42" s="13" t="s">
        <v>20</v>
      </c>
      <c r="O42" s="13" t="s">
        <v>217</v>
      </c>
      <c r="P42" s="13" t="s">
        <v>22</v>
      </c>
      <c r="Q42" s="13" t="s">
        <v>190</v>
      </c>
    </row>
    <row r="43" spans="1:17" ht="12.75" customHeight="1">
      <c r="A43" s="1">
        <v>42</v>
      </c>
      <c r="B43" s="5" t="s">
        <v>15</v>
      </c>
      <c r="C43" s="1">
        <v>2011</v>
      </c>
      <c r="D43" s="8" t="s">
        <v>267</v>
      </c>
      <c r="E43" s="8"/>
      <c r="F43" t="s">
        <v>201</v>
      </c>
      <c r="G43" t="s">
        <v>202</v>
      </c>
      <c r="H43" t="s">
        <v>62</v>
      </c>
      <c r="K43" s="44" t="s">
        <v>203</v>
      </c>
      <c r="L43" t="s">
        <v>171</v>
      </c>
      <c r="M43" s="6">
        <v>0</v>
      </c>
      <c r="N43" s="13" t="s">
        <v>54</v>
      </c>
      <c r="O43" s="13" t="s">
        <v>55</v>
      </c>
      <c r="P43" s="13" t="s">
        <v>22</v>
      </c>
      <c r="Q43" s="13" t="s">
        <v>77</v>
      </c>
    </row>
    <row r="44" spans="1:17" ht="12.75" customHeight="1">
      <c r="A44" s="8">
        <v>43</v>
      </c>
      <c r="B44" s="9" t="s">
        <v>15</v>
      </c>
      <c r="C44" s="8">
        <v>2011</v>
      </c>
      <c r="D44" s="8" t="s">
        <v>267</v>
      </c>
      <c r="E44" s="8"/>
      <c r="F44" t="s">
        <v>104</v>
      </c>
      <c r="G44" t="s">
        <v>67</v>
      </c>
      <c r="H44" t="s">
        <v>62</v>
      </c>
      <c r="K44" s="44" t="s">
        <v>193</v>
      </c>
      <c r="L44" t="s">
        <v>171</v>
      </c>
      <c r="M44" s="6">
        <v>0</v>
      </c>
      <c r="N44" s="13" t="s">
        <v>75</v>
      </c>
      <c r="O44" s="13" t="s">
        <v>76</v>
      </c>
      <c r="P44" s="13" t="s">
        <v>22</v>
      </c>
      <c r="Q44" s="13" t="s">
        <v>194</v>
      </c>
    </row>
    <row r="45" spans="1:17" ht="12.75" customHeight="1">
      <c r="A45" s="1">
        <v>44</v>
      </c>
      <c r="B45" s="9" t="s">
        <v>32</v>
      </c>
      <c r="C45" s="1">
        <v>2011</v>
      </c>
      <c r="D45" s="8" t="s">
        <v>267</v>
      </c>
      <c r="E45" s="8"/>
      <c r="F45" t="s">
        <v>67</v>
      </c>
      <c r="G45" s="12" t="s">
        <v>99</v>
      </c>
      <c r="H45" t="s">
        <v>62</v>
      </c>
      <c r="K45" s="44" t="s">
        <v>158</v>
      </c>
      <c r="L45" t="s">
        <v>159</v>
      </c>
      <c r="M45" s="6">
        <v>0</v>
      </c>
      <c r="N45" t="s">
        <v>75</v>
      </c>
      <c r="O45" t="s">
        <v>76</v>
      </c>
      <c r="P45" t="s">
        <v>22</v>
      </c>
      <c r="Q45" t="s">
        <v>160</v>
      </c>
    </row>
    <row r="46" spans="1:17" ht="12.75" customHeight="1">
      <c r="A46" s="1">
        <v>45</v>
      </c>
      <c r="B46" s="9" t="s">
        <v>15</v>
      </c>
      <c r="C46" s="1">
        <v>2011</v>
      </c>
      <c r="D46" s="8" t="s">
        <v>270</v>
      </c>
      <c r="E46" s="8"/>
      <c r="F46" t="s">
        <v>88</v>
      </c>
      <c r="G46" t="s">
        <v>41</v>
      </c>
      <c r="H46" t="s">
        <v>42</v>
      </c>
      <c r="K46" t="s">
        <v>165</v>
      </c>
      <c r="L46" t="s">
        <v>90</v>
      </c>
      <c r="M46" s="6">
        <v>7</v>
      </c>
      <c r="N46" t="s">
        <v>20</v>
      </c>
      <c r="O46" t="s">
        <v>21</v>
      </c>
      <c r="P46" t="s">
        <v>22</v>
      </c>
      <c r="Q46" t="s">
        <v>152</v>
      </c>
    </row>
    <row r="47" spans="1:17" ht="12.75" customHeight="1">
      <c r="A47" s="1">
        <v>46</v>
      </c>
      <c r="B47" s="9" t="s">
        <v>15</v>
      </c>
      <c r="C47" s="1">
        <v>2011</v>
      </c>
      <c r="D47" s="8" t="s">
        <v>264</v>
      </c>
      <c r="E47" s="8"/>
      <c r="F47" t="s">
        <v>114</v>
      </c>
      <c r="G47" t="s">
        <v>115</v>
      </c>
      <c r="K47" t="s">
        <v>195</v>
      </c>
      <c r="L47" t="s">
        <v>171</v>
      </c>
      <c r="M47" s="6">
        <v>0</v>
      </c>
      <c r="N47" s="13" t="s">
        <v>54</v>
      </c>
      <c r="O47" s="13" t="s">
        <v>196</v>
      </c>
      <c r="P47" s="13" t="s">
        <v>22</v>
      </c>
      <c r="Q47" s="13" t="s">
        <v>112</v>
      </c>
    </row>
    <row r="48" spans="1:17">
      <c r="A48" s="8">
        <v>47</v>
      </c>
      <c r="B48" s="9" t="s">
        <v>204</v>
      </c>
      <c r="C48" s="8">
        <v>2011</v>
      </c>
      <c r="D48" s="8" t="s">
        <v>262</v>
      </c>
      <c r="E48" s="8" t="s">
        <v>264</v>
      </c>
      <c r="F48" t="s">
        <v>50</v>
      </c>
      <c r="G48" t="s">
        <v>114</v>
      </c>
      <c r="K48" t="s">
        <v>205</v>
      </c>
      <c r="L48" t="s">
        <v>206</v>
      </c>
      <c r="M48" s="6">
        <v>0</v>
      </c>
      <c r="N48" s="13" t="s">
        <v>124</v>
      </c>
      <c r="O48" s="13" t="s">
        <v>151</v>
      </c>
      <c r="P48" s="6" t="s">
        <v>172</v>
      </c>
      <c r="Q48" s="6" t="s">
        <v>172</v>
      </c>
    </row>
    <row r="49" spans="1:18">
      <c r="A49" s="1">
        <v>48</v>
      </c>
      <c r="B49" s="5" t="s">
        <v>15</v>
      </c>
      <c r="C49" s="1">
        <v>2011</v>
      </c>
      <c r="D49" s="8" t="s">
        <v>262</v>
      </c>
      <c r="E49" s="8"/>
      <c r="F49" t="s">
        <v>184</v>
      </c>
      <c r="G49" t="s">
        <v>50</v>
      </c>
      <c r="K49" t="s">
        <v>185</v>
      </c>
      <c r="L49" t="s">
        <v>171</v>
      </c>
      <c r="M49" s="6">
        <v>0</v>
      </c>
      <c r="N49" s="13" t="s">
        <v>54</v>
      </c>
      <c r="O49" s="13" t="s">
        <v>186</v>
      </c>
      <c r="P49" s="13" t="s">
        <v>22</v>
      </c>
      <c r="Q49" s="13" t="s">
        <v>187</v>
      </c>
    </row>
    <row r="50" spans="1:18" ht="25.5">
      <c r="A50" s="8">
        <v>49</v>
      </c>
      <c r="B50" s="9" t="s">
        <v>15</v>
      </c>
      <c r="C50" s="8">
        <v>2011</v>
      </c>
      <c r="D50" s="8" t="s">
        <v>267</v>
      </c>
      <c r="E50" s="8"/>
      <c r="F50" t="s">
        <v>213</v>
      </c>
      <c r="G50" t="s">
        <v>67</v>
      </c>
      <c r="H50" t="s">
        <v>61</v>
      </c>
      <c r="I50" t="s">
        <v>62</v>
      </c>
      <c r="K50" s="44" t="s">
        <v>214</v>
      </c>
      <c r="L50" s="12" t="s">
        <v>81</v>
      </c>
      <c r="M50" s="6">
        <v>2</v>
      </c>
      <c r="N50" s="13" t="s">
        <v>75</v>
      </c>
      <c r="O50" s="13" t="s">
        <v>215</v>
      </c>
      <c r="P50" s="13" t="s">
        <v>180</v>
      </c>
      <c r="Q50" s="13" t="s">
        <v>181</v>
      </c>
    </row>
    <row r="51" spans="1:18" ht="25.5">
      <c r="A51" s="1">
        <v>50</v>
      </c>
      <c r="B51" s="9" t="s">
        <v>15</v>
      </c>
      <c r="C51" s="1">
        <v>2011</v>
      </c>
      <c r="D51" s="8" t="s">
        <v>262</v>
      </c>
      <c r="E51" s="8"/>
      <c r="F51" t="s">
        <v>50</v>
      </c>
      <c r="K51" t="s">
        <v>191</v>
      </c>
      <c r="L51" s="12" t="s">
        <v>81</v>
      </c>
      <c r="M51" s="6">
        <v>0</v>
      </c>
      <c r="N51" s="13" t="s">
        <v>219</v>
      </c>
      <c r="O51" s="13" t="s">
        <v>192</v>
      </c>
      <c r="P51" s="6" t="s">
        <v>22</v>
      </c>
      <c r="Q51" s="6" t="s">
        <v>77</v>
      </c>
      <c r="R51" s="11"/>
    </row>
    <row r="52" spans="1:18">
      <c r="A52" s="1">
        <v>51</v>
      </c>
      <c r="B52" s="5" t="s">
        <v>32</v>
      </c>
      <c r="C52" s="1">
        <v>2011</v>
      </c>
      <c r="D52" s="8" t="s">
        <v>270</v>
      </c>
      <c r="E52" s="8"/>
      <c r="F52" t="s">
        <v>16</v>
      </c>
      <c r="G52" t="s">
        <v>17</v>
      </c>
      <c r="H52" t="s">
        <v>45</v>
      </c>
      <c r="K52" t="s">
        <v>161</v>
      </c>
      <c r="L52" t="s">
        <v>162</v>
      </c>
      <c r="M52" s="6">
        <v>4</v>
      </c>
      <c r="N52" t="s">
        <v>20</v>
      </c>
      <c r="O52" t="s">
        <v>21</v>
      </c>
      <c r="P52" t="s">
        <v>22</v>
      </c>
      <c r="Q52" t="s">
        <v>48</v>
      </c>
    </row>
    <row r="53" spans="1:18">
      <c r="A53" s="1">
        <v>52</v>
      </c>
      <c r="B53" s="9" t="s">
        <v>15</v>
      </c>
      <c r="C53" s="1">
        <v>2011</v>
      </c>
      <c r="D53" s="8" t="s">
        <v>266</v>
      </c>
      <c r="E53" s="8"/>
      <c r="F53" t="s">
        <v>127</v>
      </c>
      <c r="G53" t="s">
        <v>122</v>
      </c>
      <c r="K53" t="s">
        <v>197</v>
      </c>
      <c r="L53" t="s">
        <v>171</v>
      </c>
      <c r="M53" s="6">
        <v>0</v>
      </c>
      <c r="N53" s="13" t="s">
        <v>54</v>
      </c>
      <c r="O53" s="13" t="s">
        <v>198</v>
      </c>
      <c r="P53" s="13" t="s">
        <v>87</v>
      </c>
      <c r="Q53" s="13" t="s">
        <v>126</v>
      </c>
    </row>
    <row r="54" spans="1:18" ht="25.5">
      <c r="A54" s="1">
        <v>53</v>
      </c>
      <c r="B54" s="9" t="s">
        <v>15</v>
      </c>
      <c r="C54" s="8">
        <v>2011</v>
      </c>
      <c r="D54" s="8" t="s">
        <v>267</v>
      </c>
      <c r="E54" s="8"/>
      <c r="F54" t="s">
        <v>62</v>
      </c>
      <c r="G54" t="s">
        <v>59</v>
      </c>
      <c r="H54" t="s">
        <v>188</v>
      </c>
      <c r="I54" t="s">
        <v>60</v>
      </c>
      <c r="J54" t="s">
        <v>103</v>
      </c>
      <c r="K54" s="44" t="s">
        <v>189</v>
      </c>
      <c r="L54" s="12" t="s">
        <v>81</v>
      </c>
      <c r="M54" s="6">
        <v>3</v>
      </c>
      <c r="N54" s="13" t="s">
        <v>75</v>
      </c>
      <c r="O54" s="13" t="s">
        <v>76</v>
      </c>
      <c r="P54" s="13" t="s">
        <v>22</v>
      </c>
      <c r="Q54" s="13" t="s">
        <v>190</v>
      </c>
    </row>
    <row r="55" spans="1:18" ht="25.5">
      <c r="A55" s="1">
        <v>54</v>
      </c>
      <c r="B55" s="5" t="s">
        <v>15</v>
      </c>
      <c r="C55" s="1">
        <v>2011</v>
      </c>
      <c r="D55" s="8" t="s">
        <v>262</v>
      </c>
      <c r="E55" s="8" t="s">
        <v>264</v>
      </c>
      <c r="F55" t="s">
        <v>50</v>
      </c>
      <c r="G55" t="s">
        <v>114</v>
      </c>
      <c r="K55" t="s">
        <v>207</v>
      </c>
      <c r="L55" s="12" t="s">
        <v>81</v>
      </c>
      <c r="M55" s="6">
        <v>0</v>
      </c>
      <c r="N55" s="13" t="s">
        <v>169</v>
      </c>
      <c r="O55" s="13" t="s">
        <v>169</v>
      </c>
      <c r="P55" s="13" t="s">
        <v>169</v>
      </c>
      <c r="Q55" s="13" t="s">
        <v>169</v>
      </c>
    </row>
    <row r="56" spans="1:18">
      <c r="A56" s="1">
        <v>55</v>
      </c>
      <c r="B56" s="9" t="s">
        <v>15</v>
      </c>
      <c r="C56" s="1">
        <v>2011</v>
      </c>
      <c r="D56" s="8" t="s">
        <v>262</v>
      </c>
      <c r="E56" s="8" t="s">
        <v>264</v>
      </c>
      <c r="F56" t="s">
        <v>50</v>
      </c>
      <c r="G56" t="s">
        <v>114</v>
      </c>
      <c r="K56" t="s">
        <v>170</v>
      </c>
      <c r="L56" t="s">
        <v>171</v>
      </c>
      <c r="M56" s="6">
        <v>0</v>
      </c>
      <c r="N56" s="13" t="s">
        <v>124</v>
      </c>
      <c r="O56" s="13" t="s">
        <v>151</v>
      </c>
      <c r="P56" s="13" t="s">
        <v>172</v>
      </c>
      <c r="Q56" s="13" t="s">
        <v>172</v>
      </c>
    </row>
    <row r="57" spans="1:18" ht="25.5">
      <c r="A57" s="1">
        <v>56</v>
      </c>
      <c r="B57" s="5" t="s">
        <v>15</v>
      </c>
      <c r="C57" s="1">
        <v>2011</v>
      </c>
      <c r="D57" s="8" t="s">
        <v>267</v>
      </c>
      <c r="E57" s="8"/>
      <c r="F57" s="6" t="s">
        <v>103</v>
      </c>
      <c r="G57" s="6" t="s">
        <v>104</v>
      </c>
      <c r="H57" s="6" t="s">
        <v>67</v>
      </c>
      <c r="I57" s="6" t="s">
        <v>62</v>
      </c>
      <c r="J57" s="6" t="s">
        <v>105</v>
      </c>
      <c r="K57" s="11" t="s">
        <v>155</v>
      </c>
      <c r="L57" s="12" t="s">
        <v>156</v>
      </c>
      <c r="M57" s="6">
        <v>0</v>
      </c>
      <c r="N57" s="6" t="s">
        <v>75</v>
      </c>
      <c r="O57" s="12" t="s">
        <v>157</v>
      </c>
      <c r="P57" s="6" t="s">
        <v>22</v>
      </c>
      <c r="Q57" s="12" t="s">
        <v>102</v>
      </c>
    </row>
    <row r="58" spans="1:18">
      <c r="A58" s="1">
        <v>57</v>
      </c>
      <c r="B58" s="9" t="s">
        <v>15</v>
      </c>
      <c r="C58" s="1">
        <v>2011</v>
      </c>
      <c r="D58" s="8" t="s">
        <v>266</v>
      </c>
      <c r="E58" s="8"/>
      <c r="F58" s="12" t="s">
        <v>199</v>
      </c>
      <c r="G58" t="s">
        <v>122</v>
      </c>
      <c r="K58" t="s">
        <v>200</v>
      </c>
      <c r="L58" t="s">
        <v>171</v>
      </c>
      <c r="M58" s="6">
        <v>0</v>
      </c>
      <c r="N58" s="13" t="s">
        <v>54</v>
      </c>
      <c r="O58" s="13" t="s">
        <v>55</v>
      </c>
      <c r="P58" s="13" t="s">
        <v>22</v>
      </c>
      <c r="Q58" s="13" t="s">
        <v>23</v>
      </c>
    </row>
    <row r="59" spans="1:18">
      <c r="A59" s="1">
        <v>58</v>
      </c>
      <c r="B59" s="9" t="s">
        <v>15</v>
      </c>
      <c r="C59" s="1">
        <v>2011</v>
      </c>
      <c r="D59" s="8" t="s">
        <v>265</v>
      </c>
      <c r="E59" s="8"/>
      <c r="F59" t="s">
        <v>27</v>
      </c>
      <c r="G59" t="s">
        <v>208</v>
      </c>
      <c r="H59" t="s">
        <v>83</v>
      </c>
      <c r="I59" t="s">
        <v>209</v>
      </c>
      <c r="K59" s="44" t="s">
        <v>210</v>
      </c>
      <c r="L59" t="s">
        <v>74</v>
      </c>
      <c r="M59" s="6">
        <v>1</v>
      </c>
      <c r="N59" s="13" t="s">
        <v>169</v>
      </c>
      <c r="O59" s="13" t="s">
        <v>169</v>
      </c>
      <c r="P59" s="13" t="s">
        <v>169</v>
      </c>
      <c r="Q59" s="13" t="s">
        <v>169</v>
      </c>
    </row>
    <row r="60" spans="1:18">
      <c r="A60" s="1">
        <v>59</v>
      </c>
      <c r="B60" s="5" t="s">
        <v>15</v>
      </c>
      <c r="C60" s="1">
        <v>2011</v>
      </c>
      <c r="D60" s="8" t="s">
        <v>264</v>
      </c>
      <c r="E60" s="8" t="s">
        <v>295</v>
      </c>
      <c r="F60" t="s">
        <v>114</v>
      </c>
      <c r="G60" t="s">
        <v>115</v>
      </c>
      <c r="H60" t="s">
        <v>163</v>
      </c>
      <c r="K60" t="s">
        <v>164</v>
      </c>
      <c r="L60" t="s">
        <v>90</v>
      </c>
      <c r="M60" s="6">
        <v>1</v>
      </c>
      <c r="N60" t="s">
        <v>20</v>
      </c>
      <c r="O60" t="s">
        <v>117</v>
      </c>
      <c r="P60" t="s">
        <v>22</v>
      </c>
      <c r="Q60" t="s">
        <v>118</v>
      </c>
    </row>
    <row r="61" spans="1:18" s="2" customFormat="1">
      <c r="A61" s="8">
        <v>60</v>
      </c>
      <c r="B61" s="9" t="s">
        <v>15</v>
      </c>
      <c r="C61" s="8">
        <v>2012</v>
      </c>
      <c r="D61" s="8" t="s">
        <v>265</v>
      </c>
      <c r="E61" s="8"/>
      <c r="F61" t="s">
        <v>208</v>
      </c>
      <c r="G61" t="s">
        <v>27</v>
      </c>
      <c r="H61"/>
      <c r="I61"/>
      <c r="J61"/>
      <c r="K61" s="44" t="s">
        <v>238</v>
      </c>
      <c r="L61" t="s">
        <v>171</v>
      </c>
      <c r="M61" s="6">
        <v>0</v>
      </c>
      <c r="N61" s="6" t="s">
        <v>219</v>
      </c>
      <c r="O61" s="6" t="s">
        <v>222</v>
      </c>
      <c r="P61" s="6" t="s">
        <v>22</v>
      </c>
      <c r="Q61" s="6" t="s">
        <v>77</v>
      </c>
    </row>
    <row r="62" spans="1:18">
      <c r="A62" s="8">
        <v>61</v>
      </c>
      <c r="B62" s="9" t="s">
        <v>32</v>
      </c>
      <c r="C62" s="8">
        <v>2012</v>
      </c>
      <c r="D62" s="8" t="s">
        <v>265</v>
      </c>
      <c r="E62" s="8"/>
      <c r="F62" t="s">
        <v>208</v>
      </c>
      <c r="G62" t="s">
        <v>27</v>
      </c>
      <c r="H62" t="s">
        <v>209</v>
      </c>
      <c r="I62" t="s">
        <v>83</v>
      </c>
      <c r="K62" s="44" t="s">
        <v>254</v>
      </c>
      <c r="L62" t="s">
        <v>255</v>
      </c>
      <c r="M62" s="6">
        <v>1</v>
      </c>
      <c r="N62" t="s">
        <v>169</v>
      </c>
      <c r="O62" t="s">
        <v>169</v>
      </c>
      <c r="P62" t="s">
        <v>169</v>
      </c>
      <c r="Q62" t="s">
        <v>169</v>
      </c>
    </row>
    <row r="63" spans="1:18">
      <c r="A63" s="1">
        <v>62</v>
      </c>
      <c r="B63" s="5" t="s">
        <v>15</v>
      </c>
      <c r="C63" s="1">
        <v>2012</v>
      </c>
      <c r="D63" s="8" t="s">
        <v>267</v>
      </c>
      <c r="E63" s="8"/>
      <c r="F63" s="6" t="s">
        <v>233</v>
      </c>
      <c r="G63" s="6" t="s">
        <v>59</v>
      </c>
      <c r="H63" s="6" t="s">
        <v>62</v>
      </c>
      <c r="I63" s="6"/>
      <c r="J63" s="6"/>
      <c r="K63" s="11" t="s">
        <v>234</v>
      </c>
      <c r="L63" s="6" t="s">
        <v>171</v>
      </c>
      <c r="M63" s="6">
        <v>0</v>
      </c>
      <c r="N63" s="13" t="s">
        <v>20</v>
      </c>
      <c r="O63" s="12" t="s">
        <v>235</v>
      </c>
      <c r="P63" s="6" t="s">
        <v>22</v>
      </c>
      <c r="Q63" s="12" t="s">
        <v>236</v>
      </c>
    </row>
    <row r="64" spans="1:18" s="2" customFormat="1" ht="12.75" customHeight="1">
      <c r="A64" s="8">
        <v>63</v>
      </c>
      <c r="B64" s="9" t="s">
        <v>15</v>
      </c>
      <c r="C64" s="8">
        <v>2012</v>
      </c>
      <c r="D64" s="8" t="s">
        <v>267</v>
      </c>
      <c r="E64" s="8"/>
      <c r="F64" s="6" t="s">
        <v>188</v>
      </c>
      <c r="G64" s="6" t="s">
        <v>62</v>
      </c>
      <c r="H64" s="6"/>
      <c r="I64" s="6"/>
      <c r="J64" s="6"/>
      <c r="K64" s="11" t="s">
        <v>243</v>
      </c>
      <c r="L64" s="6" t="s">
        <v>171</v>
      </c>
      <c r="M64" s="6">
        <v>0</v>
      </c>
      <c r="N64" s="13" t="s">
        <v>75</v>
      </c>
      <c r="O64" s="6" t="s">
        <v>76</v>
      </c>
      <c r="P64" s="6" t="s">
        <v>22</v>
      </c>
      <c r="Q64" s="12" t="s">
        <v>244</v>
      </c>
    </row>
    <row r="65" spans="1:18">
      <c r="A65" s="1">
        <v>64</v>
      </c>
      <c r="B65" s="5" t="s">
        <v>15</v>
      </c>
      <c r="C65" s="1">
        <v>2012</v>
      </c>
      <c r="D65" s="8" t="s">
        <v>265</v>
      </c>
      <c r="E65" s="8"/>
      <c r="F65" t="s">
        <v>208</v>
      </c>
      <c r="K65" s="44" t="s">
        <v>220</v>
      </c>
      <c r="L65" t="s">
        <v>221</v>
      </c>
      <c r="M65" s="6">
        <v>0</v>
      </c>
      <c r="N65" t="s">
        <v>219</v>
      </c>
      <c r="O65" t="s">
        <v>222</v>
      </c>
      <c r="P65" t="s">
        <v>22</v>
      </c>
      <c r="Q65" t="s">
        <v>152</v>
      </c>
    </row>
    <row r="66" spans="1:18">
      <c r="A66" s="1">
        <v>65</v>
      </c>
      <c r="B66" s="5" t="s">
        <v>15</v>
      </c>
      <c r="C66" s="1">
        <v>2012</v>
      </c>
      <c r="D66" s="10" t="s">
        <v>273</v>
      </c>
      <c r="E66" s="10"/>
      <c r="F66" s="11" t="s">
        <v>175</v>
      </c>
      <c r="G66" s="11" t="s">
        <v>177</v>
      </c>
      <c r="H66" s="11" t="s">
        <v>176</v>
      </c>
      <c r="I66" s="11" t="s">
        <v>174</v>
      </c>
      <c r="J66" s="11" t="s">
        <v>173</v>
      </c>
      <c r="K66" s="11" t="s">
        <v>228</v>
      </c>
      <c r="L66" s="11" t="s">
        <v>229</v>
      </c>
      <c r="M66" s="11">
        <v>0</v>
      </c>
      <c r="N66" s="44" t="s">
        <v>54</v>
      </c>
      <c r="O66" s="11" t="s">
        <v>55</v>
      </c>
      <c r="P66" s="11" t="s">
        <v>22</v>
      </c>
      <c r="Q66" s="11" t="s">
        <v>230</v>
      </c>
    </row>
    <row r="67" spans="1:18" ht="14.25" customHeight="1">
      <c r="A67" s="1">
        <v>66</v>
      </c>
      <c r="B67" s="9" t="s">
        <v>15</v>
      </c>
      <c r="C67" s="1">
        <v>2012</v>
      </c>
      <c r="D67" s="8" t="s">
        <v>268</v>
      </c>
      <c r="E67" s="8" t="s">
        <v>276</v>
      </c>
      <c r="F67" s="6" t="s">
        <v>248</v>
      </c>
      <c r="G67" s="6" t="s">
        <v>249</v>
      </c>
      <c r="H67" s="6" t="s">
        <v>250</v>
      </c>
      <c r="I67" s="6" t="s">
        <v>251</v>
      </c>
      <c r="J67" s="6"/>
      <c r="K67" s="6" t="s">
        <v>252</v>
      </c>
      <c r="L67" s="6" t="s">
        <v>171</v>
      </c>
      <c r="M67" s="6">
        <v>0</v>
      </c>
      <c r="N67" s="13" t="s">
        <v>75</v>
      </c>
      <c r="O67" s="13" t="s">
        <v>215</v>
      </c>
      <c r="P67" s="13" t="s">
        <v>180</v>
      </c>
      <c r="Q67" s="12" t="s">
        <v>253</v>
      </c>
    </row>
    <row r="68" spans="1:18" s="2" customFormat="1" ht="25.5">
      <c r="A68" s="8">
        <v>67</v>
      </c>
      <c r="B68" s="9" t="s">
        <v>15</v>
      </c>
      <c r="C68" s="8">
        <v>2012</v>
      </c>
      <c r="D68" s="8" t="s">
        <v>262</v>
      </c>
      <c r="E68" s="8"/>
      <c r="F68" s="6" t="s">
        <v>50</v>
      </c>
      <c r="G68" s="6"/>
      <c r="H68" s="6"/>
      <c r="I68" s="6"/>
      <c r="J68" s="6"/>
      <c r="K68" s="6" t="s">
        <v>231</v>
      </c>
      <c r="L68" s="12" t="s">
        <v>81</v>
      </c>
      <c r="M68" s="6">
        <v>0</v>
      </c>
      <c r="N68" s="6" t="s">
        <v>219</v>
      </c>
      <c r="O68" s="6" t="s">
        <v>192</v>
      </c>
      <c r="P68" s="6" t="s">
        <v>22</v>
      </c>
      <c r="Q68" s="6" t="s">
        <v>232</v>
      </c>
    </row>
    <row r="69" spans="1:18" s="2" customFormat="1">
      <c r="A69" s="8">
        <v>68</v>
      </c>
      <c r="B69" s="9" t="s">
        <v>32</v>
      </c>
      <c r="C69" s="8">
        <v>2012</v>
      </c>
      <c r="D69" s="8" t="s">
        <v>267</v>
      </c>
      <c r="E69" s="8"/>
      <c r="F69" s="6" t="s">
        <v>223</v>
      </c>
      <c r="G69" s="6" t="s">
        <v>224</v>
      </c>
      <c r="H69" s="6" t="s">
        <v>62</v>
      </c>
      <c r="I69" s="6" t="s">
        <v>225</v>
      </c>
      <c r="J69" s="6"/>
      <c r="K69" s="11" t="s">
        <v>226</v>
      </c>
      <c r="L69" s="6" t="s">
        <v>227</v>
      </c>
      <c r="M69" s="6">
        <v>10</v>
      </c>
      <c r="N69" s="13" t="s">
        <v>169</v>
      </c>
      <c r="O69" s="13" t="s">
        <v>169</v>
      </c>
      <c r="P69" s="13" t="s">
        <v>169</v>
      </c>
      <c r="Q69" s="13" t="s">
        <v>169</v>
      </c>
    </row>
    <row r="70" spans="1:18" s="2" customFormat="1" ht="25.5">
      <c r="A70" s="8">
        <v>69</v>
      </c>
      <c r="B70" s="8" t="s">
        <v>32</v>
      </c>
      <c r="C70" s="8">
        <v>2012</v>
      </c>
      <c r="D70" s="8" t="s">
        <v>270</v>
      </c>
      <c r="E70" s="8"/>
      <c r="F70" s="6" t="s">
        <v>279</v>
      </c>
      <c r="G70" s="6" t="s">
        <v>280</v>
      </c>
      <c r="H70" s="6"/>
      <c r="I70"/>
      <c r="J70"/>
      <c r="K70" s="12" t="s">
        <v>278</v>
      </c>
      <c r="L70" s="6" t="s">
        <v>281</v>
      </c>
      <c r="M70" s="15">
        <v>0</v>
      </c>
      <c r="N70" s="13" t="s">
        <v>124</v>
      </c>
      <c r="O70" t="s">
        <v>282</v>
      </c>
      <c r="P70" s="13" t="s">
        <v>22</v>
      </c>
      <c r="Q70" s="13" t="s">
        <v>31</v>
      </c>
    </row>
    <row r="71" spans="1:18" ht="25.5">
      <c r="A71" s="1">
        <v>70</v>
      </c>
      <c r="B71" s="9" t="s">
        <v>15</v>
      </c>
      <c r="C71" s="1">
        <v>2012</v>
      </c>
      <c r="D71" s="8" t="s">
        <v>267</v>
      </c>
      <c r="E71" s="8"/>
      <c r="F71" s="6" t="s">
        <v>245</v>
      </c>
      <c r="G71" s="6" t="s">
        <v>103</v>
      </c>
      <c r="H71" s="6" t="s">
        <v>104</v>
      </c>
      <c r="I71" s="6" t="s">
        <v>62</v>
      </c>
      <c r="J71" s="6"/>
      <c r="K71" s="11" t="s">
        <v>246</v>
      </c>
      <c r="L71" s="6" t="s">
        <v>171</v>
      </c>
      <c r="M71" s="6">
        <v>0</v>
      </c>
      <c r="N71" s="13" t="s">
        <v>75</v>
      </c>
      <c r="O71" s="13" t="s">
        <v>215</v>
      </c>
      <c r="P71" s="6" t="s">
        <v>22</v>
      </c>
      <c r="Q71" s="12" t="s">
        <v>247</v>
      </c>
    </row>
    <row r="72" spans="1:18" ht="12.75" customHeight="1">
      <c r="A72" s="1">
        <v>71</v>
      </c>
      <c r="B72" s="9" t="s">
        <v>15</v>
      </c>
      <c r="C72" s="1">
        <v>2012</v>
      </c>
      <c r="D72" s="8" t="s">
        <v>262</v>
      </c>
      <c r="E72" s="8"/>
      <c r="F72" s="6" t="s">
        <v>50</v>
      </c>
      <c r="G72" s="6"/>
      <c r="H72" s="6"/>
      <c r="I72" s="6"/>
      <c r="J72" s="6"/>
      <c r="K72" s="6" t="s">
        <v>218</v>
      </c>
      <c r="L72" s="6" t="s">
        <v>29</v>
      </c>
      <c r="M72" s="6">
        <v>1</v>
      </c>
      <c r="N72" s="6" t="s">
        <v>219</v>
      </c>
      <c r="O72" s="6" t="s">
        <v>192</v>
      </c>
      <c r="P72" s="6" t="s">
        <v>22</v>
      </c>
      <c r="Q72" s="6" t="s">
        <v>77</v>
      </c>
    </row>
    <row r="73" spans="1:18" ht="12.75" customHeight="1">
      <c r="A73" s="1">
        <v>72</v>
      </c>
      <c r="B73" s="5" t="s">
        <v>15</v>
      </c>
      <c r="C73" s="1">
        <v>2012</v>
      </c>
      <c r="D73" s="8" t="s">
        <v>265</v>
      </c>
      <c r="E73" s="8"/>
      <c r="F73" t="s">
        <v>239</v>
      </c>
      <c r="G73" t="s">
        <v>27</v>
      </c>
      <c r="K73" s="44" t="s">
        <v>240</v>
      </c>
      <c r="L73" t="s">
        <v>171</v>
      </c>
      <c r="M73" s="6">
        <v>0</v>
      </c>
      <c r="N73" s="12" t="s">
        <v>124</v>
      </c>
      <c r="O73" t="s">
        <v>241</v>
      </c>
      <c r="P73" t="s">
        <v>87</v>
      </c>
      <c r="Q73" t="s">
        <v>242</v>
      </c>
    </row>
    <row r="74" spans="1:18" ht="25.5">
      <c r="A74" s="8">
        <v>73</v>
      </c>
      <c r="B74" s="9" t="s">
        <v>15</v>
      </c>
      <c r="C74" s="8">
        <v>2012</v>
      </c>
      <c r="D74" s="8" t="s">
        <v>265</v>
      </c>
      <c r="E74" s="8"/>
      <c r="F74" t="s">
        <v>208</v>
      </c>
      <c r="G74" t="s">
        <v>27</v>
      </c>
      <c r="K74" s="11" t="s">
        <v>237</v>
      </c>
      <c r="L74" s="12" t="s">
        <v>81</v>
      </c>
      <c r="M74" s="6">
        <v>1</v>
      </c>
      <c r="N74" t="s">
        <v>219</v>
      </c>
      <c r="O74" t="s">
        <v>222</v>
      </c>
      <c r="P74" t="s">
        <v>22</v>
      </c>
      <c r="Q74" t="s">
        <v>77</v>
      </c>
    </row>
    <row r="78" spans="1:18">
      <c r="N78" s="16" t="s">
        <v>283</v>
      </c>
      <c r="O78" s="16" t="s">
        <v>286</v>
      </c>
      <c r="Q78" s="16" t="s">
        <v>287</v>
      </c>
      <c r="R78" s="16" t="s">
        <v>286</v>
      </c>
    </row>
    <row r="79" spans="1:18">
      <c r="N79" t="s">
        <v>22</v>
      </c>
      <c r="O79">
        <f>COUNTIF(P2:P74,"Optimization")</f>
        <v>57</v>
      </c>
      <c r="Q79" s="13" t="s">
        <v>124</v>
      </c>
      <c r="R79" s="2">
        <f>COUNTIF(N2:N74,"Other Subjects")</f>
        <v>8</v>
      </c>
    </row>
    <row r="80" spans="1:18">
      <c r="N80" t="s">
        <v>87</v>
      </c>
      <c r="O80">
        <f>COUNTIF(P2:P74,"ML")</f>
        <v>6</v>
      </c>
      <c r="Q80" s="13" t="s">
        <v>75</v>
      </c>
      <c r="R80" s="2">
        <f>COUNTIF(N2:N74,"Requirements")</f>
        <v>11</v>
      </c>
    </row>
    <row r="81" spans="13:20">
      <c r="N81" t="s">
        <v>180</v>
      </c>
      <c r="O81">
        <f>COUNTIF(P2:P74,"KR&amp;D")</f>
        <v>3</v>
      </c>
      <c r="Q81" s="13" t="s">
        <v>20</v>
      </c>
      <c r="R81" s="2">
        <f>COUNTIF(N2:N74,"Testing")</f>
        <v>31</v>
      </c>
    </row>
    <row r="82" spans="13:20">
      <c r="N82" t="s">
        <v>172</v>
      </c>
      <c r="O82">
        <f>COUNTIF(P2:P74,"N/A")</f>
        <v>2</v>
      </c>
      <c r="Q82" s="13" t="s">
        <v>54</v>
      </c>
      <c r="R82" s="2">
        <f>COUNTIF(N2:N74,"Management")</f>
        <v>12</v>
      </c>
    </row>
    <row r="83" spans="13:20">
      <c r="N83" t="s">
        <v>284</v>
      </c>
      <c r="O83">
        <f>COUNTIF(P2:P74,"Survey")</f>
        <v>5</v>
      </c>
      <c r="Q83" s="6" t="s">
        <v>219</v>
      </c>
      <c r="R83" s="2">
        <f>COUNTIF(N2:N74,"Design")</f>
        <v>6</v>
      </c>
    </row>
    <row r="84" spans="13:20">
      <c r="N84" s="16" t="s">
        <v>285</v>
      </c>
      <c r="O84" s="16">
        <f>SUM(O79:O82)</f>
        <v>68</v>
      </c>
      <c r="Q84" s="6" t="s">
        <v>169</v>
      </c>
      <c r="R84" s="2">
        <f>COUNTIF(N2:N74,"Survey")</f>
        <v>5</v>
      </c>
    </row>
    <row r="85" spans="13:20">
      <c r="Q85" s="18" t="s">
        <v>285</v>
      </c>
      <c r="R85" s="18">
        <f>SUM(R79:R84)</f>
        <v>73</v>
      </c>
    </row>
    <row r="91" spans="13:20">
      <c r="M91" s="17"/>
      <c r="R91" s="16"/>
    </row>
    <row r="92" spans="13:20" ht="14.25" customHeight="1">
      <c r="M92" s="16"/>
      <c r="S92" s="13"/>
      <c r="T92" s="6"/>
    </row>
    <row r="93" spans="13:20">
      <c r="S93" s="13"/>
    </row>
    <row r="94" spans="13:20">
      <c r="M94" s="6"/>
      <c r="N94" s="13"/>
      <c r="O94" s="13"/>
      <c r="S94" s="16"/>
      <c r="T94" s="18"/>
    </row>
    <row r="95" spans="13:20" ht="12.75" customHeight="1">
      <c r="M95" s="6"/>
    </row>
    <row r="96" spans="13:20">
      <c r="M96" s="13"/>
    </row>
    <row r="97" spans="13:1027">
      <c r="M97" s="11"/>
      <c r="N97" s="2"/>
      <c r="O97" s="2"/>
      <c r="P97" s="2"/>
      <c r="Q97" s="2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</row>
    <row r="98" spans="13:1027">
      <c r="M98" s="13"/>
      <c r="N98" s="2"/>
      <c r="O98" s="2"/>
      <c r="P98" s="2"/>
      <c r="Q98" s="2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</row>
    <row r="99" spans="13:1027">
      <c r="M99" s="13"/>
      <c r="N99" s="2"/>
      <c r="O99" s="2"/>
      <c r="P99" s="2"/>
      <c r="Q99" s="2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</row>
    <row r="100" spans="13:1027" ht="12" customHeight="1">
      <c r="N100" s="2"/>
      <c r="O100" s="2"/>
      <c r="P100" s="2"/>
      <c r="Q100" s="2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</row>
    <row r="101" spans="13:1027">
      <c r="M101" s="13"/>
      <c r="N101" s="2"/>
      <c r="O101" s="2"/>
      <c r="P101" s="2"/>
      <c r="Q101" s="2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</row>
    <row r="102" spans="13:1027" ht="15.75" customHeight="1">
      <c r="M102" s="13"/>
      <c r="N102" s="2"/>
      <c r="O102" s="2"/>
      <c r="P102" s="2"/>
      <c r="Q102" s="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</row>
    <row r="103" spans="13:1027" ht="14.25" customHeight="1">
      <c r="N103" s="2"/>
      <c r="O103" s="2"/>
      <c r="P103" s="2"/>
      <c r="Q103" s="2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</row>
    <row r="104" spans="13:1027">
      <c r="M104" s="13"/>
      <c r="N104" s="2"/>
      <c r="O104" s="2"/>
      <c r="P104" s="2"/>
      <c r="Q104" s="2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</row>
    <row r="105" spans="13:1027">
      <c r="M105" s="6"/>
      <c r="N105" s="2"/>
      <c r="O105" s="2"/>
      <c r="P105" s="2"/>
      <c r="Q105" s="2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</row>
    <row r="106" spans="13:1027">
      <c r="M106" s="13"/>
      <c r="N106" s="2"/>
      <c r="O106" s="2"/>
      <c r="P106" s="2"/>
      <c r="Q106" s="2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</row>
    <row r="107" spans="13:1027">
      <c r="M107" s="6"/>
      <c r="N107" s="2"/>
      <c r="O107" s="2"/>
      <c r="P107" s="2"/>
      <c r="Q107" s="2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</row>
    <row r="108" spans="13:1027">
      <c r="M108" s="13"/>
      <c r="N108" s="2"/>
      <c r="O108" s="2"/>
      <c r="P108" s="2"/>
      <c r="Q108" s="2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</row>
    <row r="109" spans="13:1027">
      <c r="M109" s="13"/>
      <c r="N109" s="2"/>
      <c r="O109" s="2"/>
      <c r="P109" s="2"/>
      <c r="Q109" s="2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/>
    </row>
    <row r="110" spans="13:1027">
      <c r="M110" s="6"/>
      <c r="N110" s="2"/>
      <c r="O110" s="2"/>
      <c r="P110" s="2"/>
      <c r="Q110" s="2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  <c r="AMM110"/>
    </row>
    <row r="111" spans="13:1027" ht="13.5" customHeight="1">
      <c r="M111" s="6"/>
      <c r="N111" s="2"/>
      <c r="O111" s="2"/>
      <c r="P111" s="2"/>
      <c r="Q111" s="2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  <c r="AMM111"/>
    </row>
    <row r="112" spans="13:1027">
      <c r="M112" s="6"/>
      <c r="N112" s="2"/>
      <c r="O112" s="2"/>
      <c r="P112" s="2"/>
      <c r="Q112" s="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</row>
    <row r="113" spans="13:1027">
      <c r="M113" s="6"/>
      <c r="N113" s="2"/>
      <c r="O113" s="2"/>
      <c r="P113" s="2"/>
      <c r="Q113" s="2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  <c r="AMM113"/>
    </row>
    <row r="114" spans="13:1027">
      <c r="M114" s="6"/>
      <c r="N114" s="2"/>
      <c r="O114" s="2"/>
      <c r="P114" s="2"/>
      <c r="Q114" s="2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</row>
    <row r="115" spans="13:1027">
      <c r="R115" s="6"/>
      <c r="S115"/>
      <c r="AMM115"/>
    </row>
    <row r="116" spans="13:1027">
      <c r="M116" s="6"/>
      <c r="S116"/>
      <c r="T116" s="6"/>
      <c r="U116" s="6"/>
      <c r="AMM116"/>
    </row>
    <row r="117" spans="13:1027">
      <c r="S117"/>
      <c r="AMM117"/>
    </row>
    <row r="118" spans="13:1027">
      <c r="S118"/>
      <c r="AMM118"/>
    </row>
    <row r="119" spans="13:1027">
      <c r="S119"/>
      <c r="AMM119"/>
    </row>
    <row r="120" spans="13:1027">
      <c r="S120"/>
      <c r="AMM120"/>
    </row>
    <row r="121" spans="13:1027">
      <c r="AMM121"/>
    </row>
    <row r="122" spans="13:1027">
      <c r="M122" s="6"/>
      <c r="T122" s="22"/>
      <c r="AMM122"/>
    </row>
    <row r="123" spans="13:1027">
      <c r="S123"/>
      <c r="AMM123"/>
    </row>
    <row r="124" spans="13:1027">
      <c r="S124"/>
      <c r="AMM124"/>
    </row>
    <row r="125" spans="13:1027">
      <c r="S125"/>
      <c r="AMM125"/>
    </row>
    <row r="126" spans="13:1027">
      <c r="S126"/>
      <c r="AMM126"/>
    </row>
    <row r="127" spans="13:1027">
      <c r="M127" s="13"/>
      <c r="S127"/>
      <c r="AMM127"/>
    </row>
    <row r="128" spans="13:1027">
      <c r="S128"/>
      <c r="AMM128"/>
    </row>
    <row r="129" spans="13:1027">
      <c r="S129"/>
      <c r="AMM129"/>
    </row>
    <row r="130" spans="13:1027">
      <c r="S130"/>
      <c r="AMM130"/>
    </row>
    <row r="131" spans="13:1027">
      <c r="M131" s="12"/>
      <c r="S131"/>
      <c r="AMM131"/>
    </row>
    <row r="132" spans="13:1027">
      <c r="M132" s="6"/>
      <c r="S132"/>
      <c r="AMB132"/>
      <c r="AMC132"/>
      <c r="AMD132"/>
      <c r="AME132"/>
      <c r="AMF132"/>
      <c r="AMG132"/>
      <c r="AMH132"/>
      <c r="AMI132"/>
      <c r="AMJ132"/>
      <c r="AMK132"/>
      <c r="AML132"/>
      <c r="AMM132"/>
    </row>
    <row r="133" spans="13:1027">
      <c r="M133" s="6"/>
      <c r="S133"/>
      <c r="AMB133"/>
      <c r="AMC133"/>
      <c r="AMD133"/>
      <c r="AME133"/>
      <c r="AMF133"/>
      <c r="AMG133"/>
      <c r="AMH133"/>
      <c r="AMI133"/>
      <c r="AMJ133"/>
      <c r="AMK133"/>
      <c r="AML133"/>
      <c r="AMM133"/>
    </row>
    <row r="134" spans="13:1027">
      <c r="M134" s="6"/>
      <c r="S134"/>
      <c r="AMB134"/>
      <c r="AMC134"/>
      <c r="AMD134"/>
      <c r="AME134"/>
      <c r="AMF134"/>
      <c r="AMG134"/>
      <c r="AMH134"/>
      <c r="AMI134"/>
      <c r="AMJ134"/>
      <c r="AMK134"/>
      <c r="AML134"/>
      <c r="AMM134"/>
    </row>
    <row r="135" spans="13:1027">
      <c r="AMB135"/>
      <c r="AMC135"/>
      <c r="AMD135"/>
      <c r="AME135"/>
      <c r="AMF135"/>
      <c r="AMG135"/>
      <c r="AMH135"/>
      <c r="AMI135"/>
      <c r="AMJ135"/>
      <c r="AMK135"/>
      <c r="AML135"/>
      <c r="AMM135"/>
    </row>
    <row r="136" spans="13:1027">
      <c r="AMB136"/>
      <c r="AMC136"/>
      <c r="AMD136"/>
      <c r="AME136"/>
      <c r="AMF136"/>
      <c r="AMG136"/>
      <c r="AMH136"/>
      <c r="AMI136"/>
      <c r="AMJ136"/>
      <c r="AMK136"/>
      <c r="AML136"/>
      <c r="AMM136"/>
    </row>
    <row r="137" spans="13:1027">
      <c r="AMB137"/>
      <c r="AMC137"/>
      <c r="AMD137"/>
      <c r="AME137"/>
      <c r="AMF137"/>
      <c r="AMG137"/>
      <c r="AMH137"/>
      <c r="AMI137"/>
      <c r="AMJ137"/>
      <c r="AMK137"/>
      <c r="AML137"/>
      <c r="AMM137"/>
    </row>
    <row r="138" spans="13:1027" ht="26.25" customHeight="1">
      <c r="AMB138"/>
      <c r="AMC138"/>
      <c r="AMD138"/>
      <c r="AME138"/>
      <c r="AMF138"/>
      <c r="AMG138"/>
      <c r="AMH138"/>
      <c r="AMI138"/>
      <c r="AMJ138"/>
      <c r="AMK138"/>
      <c r="AML138"/>
      <c r="AMM138"/>
    </row>
    <row r="139" spans="13:1027">
      <c r="AMB139"/>
      <c r="AMC139"/>
      <c r="AMD139"/>
      <c r="AME139"/>
      <c r="AMF139"/>
      <c r="AMG139"/>
      <c r="AMH139"/>
      <c r="AMI139"/>
      <c r="AMJ139"/>
      <c r="AMK139"/>
      <c r="AML139"/>
      <c r="AMM139"/>
    </row>
    <row r="140" spans="13:1027">
      <c r="AMB140"/>
      <c r="AMC140"/>
      <c r="AMD140"/>
      <c r="AME140"/>
      <c r="AMF140"/>
      <c r="AMG140"/>
      <c r="AMH140"/>
      <c r="AMI140"/>
      <c r="AMJ140"/>
      <c r="AMK140"/>
      <c r="AML140"/>
      <c r="AMM140"/>
    </row>
    <row r="141" spans="13:1027">
      <c r="AMK141"/>
      <c r="AML141"/>
      <c r="AMM141"/>
    </row>
    <row r="142" spans="13:1027">
      <c r="AMM142"/>
    </row>
    <row r="143" spans="13:1027">
      <c r="AMM143"/>
    </row>
    <row r="144" spans="13:1027">
      <c r="AMM144"/>
    </row>
    <row r="145" spans="2:1027">
      <c r="AMM145"/>
    </row>
    <row r="146" spans="2:1027">
      <c r="AMM146"/>
    </row>
    <row r="147" spans="2:1027">
      <c r="AMM147"/>
    </row>
    <row r="148" spans="2:1027">
      <c r="AMM148"/>
    </row>
    <row r="149" spans="2:1027">
      <c r="B149" s="8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6"/>
      <c r="KB149" s="6"/>
      <c r="KC149" s="6"/>
      <c r="KD149" s="6"/>
      <c r="KE149" s="6"/>
      <c r="KF149" s="6"/>
      <c r="KG149" s="6"/>
      <c r="KH149" s="6"/>
      <c r="KI149" s="6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  <c r="KV149" s="6"/>
      <c r="KW149" s="6"/>
      <c r="KX149" s="6"/>
      <c r="KY149" s="6"/>
      <c r="KZ149" s="6"/>
      <c r="LA149" s="6"/>
      <c r="LB149" s="6"/>
      <c r="LC149" s="6"/>
      <c r="LD149" s="6"/>
      <c r="LE149" s="6"/>
      <c r="LF149" s="6"/>
      <c r="LG149" s="6"/>
      <c r="LH149" s="6"/>
      <c r="LI149" s="6"/>
      <c r="LJ149" s="6"/>
      <c r="LK149" s="6"/>
      <c r="LL149" s="6"/>
      <c r="LM149" s="6"/>
      <c r="LN149" s="6"/>
      <c r="LO149" s="6"/>
      <c r="LP149" s="6"/>
      <c r="LQ149" s="6"/>
      <c r="LR149" s="6"/>
      <c r="LS149" s="6"/>
      <c r="LT149" s="6"/>
      <c r="LU149" s="6"/>
      <c r="LV149" s="6"/>
      <c r="LW149" s="6"/>
      <c r="LX149" s="6"/>
      <c r="LY149" s="6"/>
      <c r="LZ149" s="6"/>
      <c r="MA149" s="6"/>
      <c r="MB149" s="6"/>
      <c r="MC149" s="6"/>
      <c r="MD149" s="6"/>
      <c r="ME149" s="6"/>
      <c r="MF149" s="6"/>
      <c r="MG149" s="6"/>
      <c r="MH149" s="6"/>
      <c r="MI149" s="6"/>
      <c r="MJ149" s="6"/>
      <c r="MK149" s="6"/>
      <c r="ML149" s="6"/>
      <c r="MM149" s="6"/>
      <c r="MN149" s="6"/>
      <c r="MO149" s="6"/>
      <c r="MP149" s="6"/>
      <c r="MQ149" s="6"/>
      <c r="MR149" s="6"/>
      <c r="MS149" s="6"/>
      <c r="MT149" s="6"/>
      <c r="MU149" s="6"/>
      <c r="MV149" s="6"/>
      <c r="MW149" s="6"/>
      <c r="MX149" s="6"/>
      <c r="MY149" s="6"/>
      <c r="MZ149" s="6"/>
      <c r="NA149" s="6"/>
      <c r="NB149" s="6"/>
      <c r="NC149" s="6"/>
      <c r="ND149" s="6"/>
      <c r="NE149" s="6"/>
      <c r="NF149" s="6"/>
      <c r="NG149" s="6"/>
      <c r="NH149" s="6"/>
      <c r="NI149" s="6"/>
      <c r="NJ149" s="6"/>
      <c r="NK149" s="6"/>
      <c r="NL149" s="6"/>
      <c r="NM149" s="6"/>
      <c r="NN149" s="6"/>
      <c r="NO149" s="6"/>
      <c r="NP149" s="6"/>
      <c r="NQ149" s="6"/>
      <c r="NR149" s="6"/>
      <c r="NS149" s="6"/>
      <c r="NT149" s="6"/>
      <c r="NU149" s="6"/>
      <c r="NV149" s="6"/>
      <c r="NW149" s="6"/>
      <c r="NX149" s="6"/>
      <c r="NY149" s="6"/>
      <c r="NZ149" s="6"/>
      <c r="OA149" s="6"/>
      <c r="OB149" s="6"/>
      <c r="OC149" s="6"/>
      <c r="OD149" s="6"/>
      <c r="OE149" s="6"/>
      <c r="OF149" s="6"/>
      <c r="OG149" s="6"/>
      <c r="OH149" s="6"/>
      <c r="OI149" s="6"/>
      <c r="OJ149" s="6"/>
      <c r="OK149" s="6"/>
      <c r="OL149" s="6"/>
      <c r="OM149" s="6"/>
      <c r="ON149" s="6"/>
      <c r="OO149" s="6"/>
      <c r="OP149" s="6"/>
      <c r="OQ149" s="6"/>
      <c r="OR149" s="6"/>
      <c r="OS149" s="6"/>
      <c r="OT149" s="6"/>
      <c r="OU149" s="6"/>
      <c r="OV149" s="6"/>
      <c r="OW149" s="6"/>
      <c r="OX149" s="6"/>
      <c r="OY149" s="6"/>
      <c r="OZ149" s="6"/>
      <c r="PA149" s="6"/>
      <c r="PB149" s="6"/>
      <c r="PC149" s="6"/>
      <c r="PD149" s="6"/>
      <c r="PE149" s="6"/>
      <c r="PF149" s="6"/>
      <c r="PG149" s="6"/>
      <c r="PH149" s="6"/>
      <c r="PI149" s="6"/>
      <c r="PJ149" s="6"/>
      <c r="PK149" s="6"/>
      <c r="PL149" s="6"/>
      <c r="PM149" s="6"/>
      <c r="PN149" s="6"/>
      <c r="PO149" s="6"/>
      <c r="PP149" s="6"/>
      <c r="PQ149" s="6"/>
      <c r="PR149" s="6"/>
      <c r="PS149" s="6"/>
      <c r="PT149" s="6"/>
      <c r="PU149" s="6"/>
      <c r="PV149" s="6"/>
      <c r="PW149" s="6"/>
      <c r="PX149" s="6"/>
      <c r="PY149" s="6"/>
      <c r="PZ149" s="6"/>
      <c r="QA149" s="6"/>
      <c r="QB149" s="6"/>
      <c r="QC149" s="6"/>
      <c r="QD149" s="6"/>
      <c r="QE149" s="6"/>
      <c r="QF149" s="6"/>
      <c r="QG149" s="6"/>
      <c r="QH149" s="6"/>
      <c r="QI149" s="6"/>
      <c r="QJ149" s="6"/>
      <c r="QK149" s="6"/>
      <c r="QL149" s="6"/>
      <c r="QM149" s="6"/>
      <c r="QN149" s="6"/>
      <c r="QO149" s="6"/>
      <c r="QP149" s="6"/>
      <c r="QQ149" s="6"/>
      <c r="QR149" s="6"/>
      <c r="QS149" s="6"/>
      <c r="QT149" s="6"/>
      <c r="QU149" s="6"/>
      <c r="QV149" s="6"/>
      <c r="QW149" s="6"/>
      <c r="QX149" s="6"/>
      <c r="QY149" s="6"/>
      <c r="QZ149" s="6"/>
      <c r="RA149" s="6"/>
      <c r="RB149" s="6"/>
      <c r="RC149" s="6"/>
      <c r="RD149" s="6"/>
      <c r="RE149" s="6"/>
      <c r="RF149" s="6"/>
      <c r="RG149" s="6"/>
      <c r="RH149" s="6"/>
      <c r="RI149" s="6"/>
      <c r="RJ149" s="6"/>
      <c r="RK149" s="6"/>
      <c r="RL149" s="6"/>
      <c r="RM149" s="6"/>
      <c r="RN149" s="6"/>
      <c r="RO149" s="6"/>
      <c r="RP149" s="6"/>
      <c r="RQ149" s="6"/>
      <c r="RR149" s="6"/>
      <c r="RS149" s="6"/>
      <c r="RT149" s="6"/>
      <c r="RU149" s="6"/>
      <c r="RV149" s="6"/>
      <c r="RW149" s="6"/>
      <c r="RX149" s="6"/>
      <c r="RY149" s="6"/>
      <c r="RZ149" s="6"/>
      <c r="SA149" s="6"/>
      <c r="SB149" s="6"/>
      <c r="SC149" s="6"/>
      <c r="SD149" s="6"/>
      <c r="SE149" s="6"/>
      <c r="SF149" s="6"/>
      <c r="SG149" s="6"/>
      <c r="SH149" s="6"/>
      <c r="SI149" s="6"/>
      <c r="SJ149" s="6"/>
      <c r="SK149" s="6"/>
      <c r="SL149" s="6"/>
      <c r="SM149" s="6"/>
      <c r="SN149" s="6"/>
      <c r="SO149" s="6"/>
      <c r="SP149" s="6"/>
      <c r="SQ149" s="6"/>
      <c r="SR149" s="6"/>
      <c r="SS149" s="6"/>
      <c r="ST149" s="6"/>
      <c r="SU149" s="6"/>
      <c r="SV149" s="6"/>
      <c r="SW149" s="6"/>
      <c r="SX149" s="6"/>
      <c r="SY149" s="6"/>
      <c r="SZ149" s="6"/>
      <c r="TA149" s="6"/>
      <c r="TB149" s="6"/>
      <c r="TC149" s="6"/>
      <c r="TD149" s="6"/>
      <c r="TE149" s="6"/>
      <c r="TF149" s="6"/>
      <c r="TG149" s="6"/>
      <c r="TH149" s="6"/>
      <c r="TI149" s="6"/>
      <c r="TJ149" s="6"/>
      <c r="TK149" s="6"/>
      <c r="TL149" s="6"/>
      <c r="TM149" s="6"/>
      <c r="TN149" s="6"/>
      <c r="TO149" s="6"/>
      <c r="TP149" s="6"/>
      <c r="TQ149" s="6"/>
      <c r="TR149" s="6"/>
      <c r="TS149" s="6"/>
      <c r="TT149" s="6"/>
      <c r="TU149" s="6"/>
      <c r="TV149" s="6"/>
      <c r="TW149" s="6"/>
      <c r="TX149" s="6"/>
      <c r="TY149" s="6"/>
      <c r="TZ149" s="6"/>
      <c r="UA149" s="6"/>
      <c r="UB149" s="6"/>
      <c r="UC149" s="6"/>
      <c r="UD149" s="6"/>
      <c r="UE149" s="6"/>
      <c r="UF149" s="6"/>
      <c r="UG149" s="6"/>
      <c r="UH149" s="6"/>
      <c r="UI149" s="6"/>
      <c r="UJ149" s="6"/>
      <c r="UK149" s="6"/>
      <c r="UL149" s="6"/>
      <c r="UM149" s="6"/>
      <c r="UN149" s="6"/>
      <c r="UO149" s="6"/>
      <c r="UP149" s="6"/>
      <c r="UQ149" s="6"/>
      <c r="UR149" s="6"/>
      <c r="US149" s="6"/>
      <c r="UT149" s="6"/>
      <c r="UU149" s="6"/>
      <c r="UV149" s="6"/>
      <c r="UW149" s="6"/>
      <c r="UX149" s="6"/>
      <c r="UY149" s="6"/>
      <c r="UZ149" s="6"/>
      <c r="VA149" s="6"/>
      <c r="VB149" s="6"/>
      <c r="VC149" s="6"/>
      <c r="VD149" s="6"/>
      <c r="VE149" s="6"/>
      <c r="VF149" s="6"/>
      <c r="VG149" s="6"/>
      <c r="VH149" s="6"/>
      <c r="VI149" s="6"/>
      <c r="VJ149" s="6"/>
      <c r="VK149" s="6"/>
      <c r="VL149" s="6"/>
      <c r="VM149" s="6"/>
      <c r="VN149" s="6"/>
      <c r="VO149" s="6"/>
      <c r="VP149" s="6"/>
      <c r="VQ149" s="6"/>
      <c r="VR149" s="6"/>
      <c r="VS149" s="6"/>
      <c r="VT149" s="6"/>
      <c r="VU149" s="6"/>
      <c r="VV149" s="6"/>
      <c r="VW149" s="6"/>
      <c r="VX149" s="6"/>
      <c r="VY149" s="6"/>
      <c r="VZ149" s="6"/>
      <c r="WA149" s="6"/>
      <c r="WB149" s="6"/>
      <c r="WC149" s="6"/>
      <c r="WD149" s="6"/>
      <c r="WE149" s="6"/>
      <c r="WF149" s="6"/>
      <c r="WG149" s="6"/>
      <c r="WH149" s="6"/>
      <c r="WI149" s="6"/>
      <c r="WJ149" s="6"/>
      <c r="WK149" s="6"/>
      <c r="WL149" s="6"/>
      <c r="WM149" s="6"/>
      <c r="WN149" s="6"/>
      <c r="WO149" s="6"/>
      <c r="WP149" s="6"/>
      <c r="WQ149" s="6"/>
      <c r="WR149" s="6"/>
      <c r="WS149" s="6"/>
      <c r="WT149" s="6"/>
      <c r="WU149" s="6"/>
      <c r="WV149" s="6"/>
      <c r="WW149" s="6"/>
      <c r="WX149" s="6"/>
      <c r="WY149" s="6"/>
      <c r="WZ149" s="6"/>
      <c r="XA149" s="6"/>
      <c r="XB149" s="6"/>
      <c r="XC149" s="6"/>
      <c r="XD149" s="6"/>
      <c r="XE149" s="6"/>
      <c r="XF149" s="6"/>
      <c r="XG149" s="6"/>
      <c r="XH149" s="6"/>
      <c r="XI149" s="6"/>
      <c r="XJ149" s="6"/>
      <c r="XK149" s="6"/>
      <c r="XL149" s="6"/>
      <c r="XM149" s="6"/>
      <c r="XN149" s="6"/>
      <c r="XO149" s="6"/>
      <c r="XP149" s="6"/>
      <c r="XQ149" s="6"/>
      <c r="XR149" s="6"/>
      <c r="XS149" s="6"/>
      <c r="XT149" s="6"/>
      <c r="XU149" s="6"/>
      <c r="XV149" s="6"/>
      <c r="XW149" s="6"/>
      <c r="XX149" s="6"/>
      <c r="XY149" s="6"/>
      <c r="XZ149" s="6"/>
      <c r="YA149" s="6"/>
      <c r="YB149" s="6"/>
      <c r="YC149" s="6"/>
      <c r="YD149" s="6"/>
      <c r="YE149" s="6"/>
      <c r="YF149" s="6"/>
      <c r="YG149" s="6"/>
      <c r="YH149" s="6"/>
      <c r="YI149" s="6"/>
      <c r="YJ149" s="6"/>
      <c r="YK149" s="6"/>
      <c r="YL149" s="6"/>
      <c r="YM149" s="6"/>
      <c r="YN149" s="6"/>
      <c r="YO149" s="6"/>
      <c r="YP149" s="6"/>
      <c r="YQ149" s="6"/>
      <c r="YR149" s="6"/>
      <c r="YS149" s="6"/>
      <c r="YT149" s="6"/>
      <c r="YU149" s="6"/>
      <c r="YV149" s="6"/>
      <c r="YW149" s="6"/>
      <c r="YX149" s="6"/>
      <c r="YY149" s="6"/>
      <c r="YZ149" s="6"/>
      <c r="ZA149" s="6"/>
      <c r="ZB149" s="6"/>
      <c r="ZC149" s="6"/>
      <c r="ZD149" s="6"/>
      <c r="ZE149" s="6"/>
      <c r="ZF149" s="6"/>
      <c r="ZG149" s="6"/>
      <c r="ZH149" s="6"/>
      <c r="ZI149" s="6"/>
      <c r="ZJ149" s="6"/>
      <c r="ZK149" s="6"/>
      <c r="ZL149" s="6"/>
      <c r="ZM149" s="6"/>
      <c r="ZN149" s="6"/>
      <c r="ZO149" s="6"/>
      <c r="ZP149" s="6"/>
      <c r="ZQ149" s="6"/>
      <c r="ZR149" s="6"/>
      <c r="ZS149" s="6"/>
      <c r="ZT149" s="6"/>
      <c r="ZU149" s="6"/>
      <c r="ZV149" s="6"/>
      <c r="ZW149" s="6"/>
      <c r="ZX149" s="6"/>
      <c r="ZY149" s="6"/>
      <c r="ZZ149" s="6"/>
      <c r="AAA149" s="6"/>
      <c r="AAB149" s="6"/>
      <c r="AAC149" s="6"/>
      <c r="AAD149" s="6"/>
      <c r="AAE149" s="6"/>
      <c r="AAF149" s="6"/>
      <c r="AAG149" s="6"/>
      <c r="AAH149" s="6"/>
      <c r="AAI149" s="6"/>
      <c r="AAJ149" s="6"/>
      <c r="AAK149" s="6"/>
      <c r="AAL149" s="6"/>
      <c r="AAM149" s="6"/>
      <c r="AAN149" s="6"/>
      <c r="AAO149" s="6"/>
      <c r="AAP149" s="6"/>
      <c r="AAQ149" s="6"/>
      <c r="AAR149" s="6"/>
      <c r="AAS149" s="6"/>
      <c r="AAT149" s="6"/>
      <c r="AAU149" s="6"/>
      <c r="AAV149" s="6"/>
      <c r="AAW149" s="6"/>
      <c r="AAX149" s="6"/>
      <c r="AAY149" s="6"/>
      <c r="AAZ149" s="6"/>
      <c r="ABA149" s="6"/>
      <c r="ABB149" s="6"/>
      <c r="ABC149" s="6"/>
      <c r="ABD149" s="6"/>
      <c r="ABE149" s="6"/>
      <c r="ABF149" s="6"/>
      <c r="ABG149" s="6"/>
      <c r="ABH149" s="6"/>
      <c r="ABI149" s="6"/>
      <c r="ABJ149" s="6"/>
      <c r="ABK149" s="6"/>
      <c r="ABL149" s="6"/>
      <c r="ABM149" s="6"/>
      <c r="ABN149" s="6"/>
      <c r="ABO149" s="6"/>
      <c r="ABP149" s="6"/>
      <c r="ABQ149" s="6"/>
      <c r="ABR149" s="6"/>
      <c r="ABS149" s="6"/>
      <c r="ABT149" s="6"/>
      <c r="ABU149" s="6"/>
      <c r="ABV149" s="6"/>
      <c r="ABW149" s="6"/>
      <c r="ABX149" s="6"/>
      <c r="ABY149" s="6"/>
      <c r="ABZ149" s="6"/>
      <c r="ACA149" s="6"/>
      <c r="ACB149" s="6"/>
      <c r="ACC149" s="6"/>
      <c r="ACD149" s="6"/>
      <c r="ACE149" s="6"/>
      <c r="ACF149" s="6"/>
      <c r="ACG149" s="6"/>
      <c r="ACH149" s="6"/>
      <c r="ACI149" s="6"/>
      <c r="ACJ149" s="6"/>
      <c r="ACK149" s="6"/>
      <c r="ACL149" s="6"/>
      <c r="ACM149" s="6"/>
      <c r="ACN149" s="6"/>
      <c r="ACO149" s="6"/>
      <c r="ACP149" s="6"/>
      <c r="ACQ149" s="6"/>
      <c r="ACR149" s="6"/>
      <c r="ACS149" s="6"/>
      <c r="ACT149" s="6"/>
      <c r="ACU149" s="6"/>
      <c r="ACV149" s="6"/>
      <c r="ACW149" s="6"/>
      <c r="ACX149" s="6"/>
      <c r="ACY149" s="6"/>
      <c r="ACZ149" s="6"/>
      <c r="ADA149" s="6"/>
      <c r="ADB149" s="6"/>
      <c r="ADC149" s="6"/>
      <c r="ADD149" s="6"/>
      <c r="ADE149" s="6"/>
      <c r="ADF149" s="6"/>
      <c r="ADG149" s="6"/>
      <c r="ADH149" s="6"/>
      <c r="ADI149" s="6"/>
      <c r="ADJ149" s="6"/>
      <c r="ADK149" s="6"/>
      <c r="ADL149" s="6"/>
      <c r="ADM149" s="6"/>
      <c r="ADN149" s="6"/>
      <c r="ADO149" s="6"/>
      <c r="ADP149" s="6"/>
      <c r="ADQ149" s="6"/>
      <c r="ADR149" s="6"/>
      <c r="ADS149" s="6"/>
      <c r="ADT149" s="6"/>
      <c r="ADU149" s="6"/>
      <c r="ADV149" s="6"/>
      <c r="ADW149" s="6"/>
      <c r="ADX149" s="6"/>
      <c r="ADY149" s="6"/>
      <c r="ADZ149" s="6"/>
      <c r="AEA149" s="6"/>
      <c r="AEB149" s="6"/>
      <c r="AEC149" s="6"/>
      <c r="AED149" s="6"/>
      <c r="AEE149" s="6"/>
      <c r="AEF149" s="6"/>
      <c r="AEG149" s="6"/>
      <c r="AEH149" s="6"/>
      <c r="AEI149" s="6"/>
      <c r="AEJ149" s="6"/>
      <c r="AEK149" s="6"/>
      <c r="AEL149" s="6"/>
      <c r="AEM149" s="6"/>
      <c r="AEN149" s="6"/>
      <c r="AEO149" s="6"/>
      <c r="AEP149" s="6"/>
      <c r="AEQ149" s="6"/>
      <c r="AER149" s="6"/>
      <c r="AES149" s="6"/>
      <c r="AET149" s="6"/>
      <c r="AEU149" s="6"/>
      <c r="AEV149" s="6"/>
      <c r="AEW149" s="6"/>
      <c r="AEX149" s="6"/>
      <c r="AEY149" s="6"/>
      <c r="AEZ149" s="6"/>
      <c r="AFA149" s="6"/>
      <c r="AFB149" s="6"/>
      <c r="AFC149" s="6"/>
      <c r="AFD149" s="6"/>
      <c r="AFE149" s="6"/>
      <c r="AFF149" s="6"/>
      <c r="AFG149" s="6"/>
      <c r="AFH149" s="6"/>
      <c r="AFI149" s="6"/>
      <c r="AFJ149" s="6"/>
      <c r="AFK149" s="6"/>
      <c r="AFL149" s="6"/>
      <c r="AFM149" s="6"/>
      <c r="AFN149" s="6"/>
      <c r="AFO149" s="6"/>
      <c r="AFP149" s="6"/>
      <c r="AFQ149" s="6"/>
      <c r="AFR149" s="6"/>
      <c r="AFS149" s="6"/>
      <c r="AFT149" s="6"/>
      <c r="AFU149" s="6"/>
      <c r="AFV149" s="6"/>
      <c r="AFW149" s="6"/>
      <c r="AFX149" s="6"/>
      <c r="AFY149" s="6"/>
      <c r="AFZ149" s="6"/>
      <c r="AGA149" s="6"/>
      <c r="AGB149" s="6"/>
      <c r="AGC149" s="6"/>
      <c r="AGD149" s="6"/>
      <c r="AGE149" s="6"/>
      <c r="AGF149" s="6"/>
      <c r="AGG149" s="6"/>
      <c r="AGH149" s="6"/>
      <c r="AGI149" s="6"/>
      <c r="AGJ149" s="6"/>
      <c r="AGK149" s="6"/>
      <c r="AGL149" s="6"/>
      <c r="AGM149" s="6"/>
      <c r="AGN149" s="6"/>
      <c r="AGO149" s="6"/>
      <c r="AGP149" s="6"/>
      <c r="AGQ149" s="6"/>
      <c r="AGR149" s="6"/>
      <c r="AGS149" s="6"/>
      <c r="AGT149" s="6"/>
      <c r="AGU149" s="6"/>
      <c r="AGV149" s="6"/>
      <c r="AGW149" s="6"/>
      <c r="AGX149" s="6"/>
      <c r="AGY149" s="6"/>
      <c r="AGZ149" s="6"/>
      <c r="AHA149" s="6"/>
      <c r="AHB149" s="6"/>
      <c r="AHC149" s="6"/>
      <c r="AHD149" s="6"/>
      <c r="AHE149" s="6"/>
      <c r="AHF149" s="6"/>
      <c r="AHG149" s="6"/>
      <c r="AHH149" s="6"/>
      <c r="AHI149" s="6"/>
      <c r="AHJ149" s="6"/>
      <c r="AHK149" s="6"/>
      <c r="AHL149" s="6"/>
      <c r="AHM149" s="6"/>
      <c r="AHN149" s="6"/>
      <c r="AHO149" s="6"/>
      <c r="AHP149" s="6"/>
      <c r="AHQ149" s="6"/>
      <c r="AHR149" s="6"/>
      <c r="AHS149" s="6"/>
      <c r="AHT149" s="6"/>
      <c r="AHU149" s="6"/>
      <c r="AHV149" s="6"/>
      <c r="AHW149" s="6"/>
      <c r="AHX149" s="6"/>
      <c r="AHY149" s="6"/>
      <c r="AHZ149" s="6"/>
      <c r="AIA149" s="6"/>
      <c r="AIB149" s="6"/>
      <c r="AIC149" s="6"/>
      <c r="AID149" s="6"/>
      <c r="AIE149" s="6"/>
      <c r="AIF149" s="6"/>
      <c r="AIG149" s="6"/>
      <c r="AIH149" s="6"/>
      <c r="AII149" s="6"/>
      <c r="AIJ149" s="6"/>
      <c r="AIK149" s="6"/>
      <c r="AIL149" s="6"/>
      <c r="AIM149" s="6"/>
      <c r="AIN149" s="6"/>
      <c r="AIO149" s="6"/>
      <c r="AIP149" s="6"/>
      <c r="AIQ149" s="6"/>
      <c r="AIR149" s="6"/>
      <c r="AIS149" s="6"/>
      <c r="AIT149" s="6"/>
      <c r="AIU149" s="6"/>
      <c r="AIV149" s="6"/>
      <c r="AIW149" s="6"/>
      <c r="AIX149" s="6"/>
      <c r="AIY149" s="6"/>
      <c r="AIZ149" s="6"/>
      <c r="AJA149" s="6"/>
      <c r="AJB149" s="6"/>
      <c r="AJC149" s="6"/>
      <c r="AJD149" s="6"/>
      <c r="AJE149" s="6"/>
      <c r="AJF149" s="6"/>
      <c r="AJG149" s="6"/>
      <c r="AJH149" s="6"/>
      <c r="AJI149" s="6"/>
      <c r="AJJ149" s="6"/>
      <c r="AJK149" s="6"/>
      <c r="AJL149" s="6"/>
      <c r="AJM149" s="6"/>
      <c r="AJN149" s="6"/>
      <c r="AJO149" s="6"/>
      <c r="AJP149" s="6"/>
      <c r="AJQ149" s="6"/>
      <c r="AJR149" s="6"/>
      <c r="AJS149" s="6"/>
      <c r="AJT149" s="6"/>
      <c r="AJU149" s="6"/>
      <c r="AJV149" s="6"/>
      <c r="AJW149" s="6"/>
      <c r="AJX149" s="6"/>
      <c r="AJY149" s="6"/>
      <c r="AJZ149" s="6"/>
      <c r="AKA149" s="6"/>
      <c r="AKB149" s="6"/>
      <c r="AKC149" s="6"/>
      <c r="AKD149" s="6"/>
      <c r="AKE149" s="6"/>
      <c r="AKF149" s="6"/>
      <c r="AKG149" s="6"/>
      <c r="AKH149" s="6"/>
      <c r="AKI149" s="6"/>
      <c r="AKJ149" s="6"/>
      <c r="AKK149" s="6"/>
      <c r="AKL149" s="6"/>
      <c r="AKM149" s="6"/>
      <c r="AKN149" s="6"/>
      <c r="AKO149" s="6"/>
      <c r="AKP149" s="6"/>
      <c r="AKQ149" s="6"/>
      <c r="AKR149" s="6"/>
      <c r="AKS149" s="6"/>
      <c r="AKT149" s="6"/>
      <c r="AKU149" s="6"/>
      <c r="AKV149" s="6"/>
      <c r="AKW149" s="6"/>
      <c r="AKX149" s="6"/>
      <c r="AKY149" s="6"/>
      <c r="AKZ149" s="6"/>
      <c r="ALA149" s="6"/>
      <c r="ALB149" s="6"/>
      <c r="ALC149" s="6"/>
      <c r="ALD149" s="6"/>
      <c r="ALE149" s="6"/>
      <c r="ALF149" s="6"/>
      <c r="ALG149" s="6"/>
      <c r="ALH149" s="6"/>
      <c r="ALI149" s="6"/>
      <c r="ALJ149" s="6"/>
      <c r="ALK149" s="6"/>
      <c r="ALL149" s="6"/>
      <c r="ALM149" s="6"/>
      <c r="ALN149" s="6"/>
      <c r="ALO149" s="6"/>
      <c r="ALP149" s="6"/>
      <c r="ALQ149" s="6"/>
      <c r="ALR149" s="6"/>
      <c r="ALS149" s="6"/>
      <c r="ALT149" s="6"/>
      <c r="ALU149" s="6"/>
      <c r="ALV149" s="6"/>
      <c r="ALW149" s="6"/>
      <c r="ALX149" s="6"/>
      <c r="ALY149" s="6"/>
      <c r="ALZ149" s="6"/>
      <c r="AMA149" s="6"/>
      <c r="AMB149" s="6"/>
      <c r="AMC149" s="6"/>
      <c r="AMD149" s="6"/>
      <c r="AME149" s="6"/>
      <c r="AMF149" s="6"/>
      <c r="AMG149" s="6"/>
      <c r="AMH149" s="6"/>
      <c r="AMI149" s="6"/>
      <c r="AMJ149" s="6"/>
      <c r="AMK149" s="6"/>
      <c r="AML149" s="6"/>
      <c r="AMM149"/>
    </row>
    <row r="150" spans="2:1027">
      <c r="AMM150"/>
    </row>
    <row r="151" spans="2:1027">
      <c r="AMM151"/>
    </row>
    <row r="152" spans="2:1027">
      <c r="AMM152"/>
    </row>
    <row r="153" spans="2:1027">
      <c r="S153"/>
    </row>
    <row r="154" spans="2:1027">
      <c r="S154"/>
    </row>
    <row r="155" spans="2:1027" ht="15" customHeight="1"/>
  </sheetData>
  <sortState ref="B2:Q155">
    <sortCondition ref="C2:C155"/>
  </sortState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1"/>
  <sheetViews>
    <sheetView zoomScaleNormal="100" zoomScalePageLayoutView="60" workbookViewId="0">
      <selection activeCell="E74" sqref="E74"/>
    </sheetView>
  </sheetViews>
  <sheetFormatPr defaultRowHeight="12.75"/>
  <cols>
    <col min="1" max="1" width="33.7109375"/>
    <col min="2" max="2" width="34.5703125"/>
    <col min="3" max="1025" width="9.28515625"/>
  </cols>
  <sheetData>
    <row r="1" spans="1:2">
      <c r="A1" s="14" t="s">
        <v>260</v>
      </c>
      <c r="B1" s="14" t="s">
        <v>261</v>
      </c>
    </row>
    <row r="2" spans="1:2">
      <c r="A2" t="s">
        <v>251</v>
      </c>
      <c r="B2" s="7" t="s">
        <v>276</v>
      </c>
    </row>
    <row r="3" spans="1:2">
      <c r="A3" t="s">
        <v>250</v>
      </c>
      <c r="B3" s="12" t="s">
        <v>268</v>
      </c>
    </row>
    <row r="4" spans="1:2">
      <c r="A4" t="s">
        <v>249</v>
      </c>
      <c r="B4" t="s">
        <v>268</v>
      </c>
    </row>
    <row r="5" spans="1:2">
      <c r="A5" t="s">
        <v>248</v>
      </c>
      <c r="B5" s="12" t="s">
        <v>268</v>
      </c>
    </row>
    <row r="6" spans="1:2">
      <c r="A6" t="s">
        <v>223</v>
      </c>
      <c r="B6" s="7" t="s">
        <v>272</v>
      </c>
    </row>
    <row r="7" spans="1:2">
      <c r="A7" t="s">
        <v>225</v>
      </c>
      <c r="B7" s="7" t="s">
        <v>272</v>
      </c>
    </row>
    <row r="8" spans="1:2">
      <c r="A8" t="s">
        <v>59</v>
      </c>
      <c r="B8" t="s">
        <v>267</v>
      </c>
    </row>
    <row r="9" spans="1:2">
      <c r="A9" t="s">
        <v>99</v>
      </c>
      <c r="B9" s="12" t="s">
        <v>267</v>
      </c>
    </row>
    <row r="10" spans="1:2">
      <c r="A10" t="s">
        <v>213</v>
      </c>
      <c r="B10" s="12" t="s">
        <v>267</v>
      </c>
    </row>
    <row r="11" spans="1:2">
      <c r="A11" t="s">
        <v>67</v>
      </c>
      <c r="B11" s="7" t="s">
        <v>267</v>
      </c>
    </row>
    <row r="12" spans="1:2">
      <c r="A12" t="s">
        <v>233</v>
      </c>
      <c r="B12" s="7" t="s">
        <v>267</v>
      </c>
    </row>
    <row r="13" spans="1:2">
      <c r="A13" t="s">
        <v>202</v>
      </c>
      <c r="B13" s="12" t="s">
        <v>267</v>
      </c>
    </row>
    <row r="14" spans="1:2">
      <c r="A14" t="s">
        <v>61</v>
      </c>
      <c r="B14" s="7" t="s">
        <v>267</v>
      </c>
    </row>
    <row r="15" spans="1:2">
      <c r="A15" t="s">
        <v>201</v>
      </c>
      <c r="B15" s="7" t="s">
        <v>267</v>
      </c>
    </row>
    <row r="16" spans="1:2">
      <c r="A16" t="s">
        <v>62</v>
      </c>
      <c r="B16" t="s">
        <v>267</v>
      </c>
    </row>
    <row r="17" spans="1:2">
      <c r="A17" t="s">
        <v>103</v>
      </c>
      <c r="B17" s="12" t="s">
        <v>267</v>
      </c>
    </row>
    <row r="18" spans="1:2">
      <c r="A18" t="s">
        <v>105</v>
      </c>
      <c r="B18" s="12" t="s">
        <v>267</v>
      </c>
    </row>
    <row r="19" spans="1:2">
      <c r="A19" t="s">
        <v>245</v>
      </c>
      <c r="B19" s="12" t="s">
        <v>267</v>
      </c>
    </row>
    <row r="20" spans="1:2">
      <c r="A20" t="s">
        <v>60</v>
      </c>
      <c r="B20" s="12" t="s">
        <v>267</v>
      </c>
    </row>
    <row r="21" spans="1:2">
      <c r="A21" t="s">
        <v>98</v>
      </c>
      <c r="B21" s="7" t="s">
        <v>267</v>
      </c>
    </row>
    <row r="22" spans="1:2">
      <c r="A22" s="12" t="s">
        <v>188</v>
      </c>
      <c r="B22" s="7" t="s">
        <v>267</v>
      </c>
    </row>
    <row r="23" spans="1:2">
      <c r="A23" t="s">
        <v>104</v>
      </c>
      <c r="B23" s="7" t="s">
        <v>267</v>
      </c>
    </row>
    <row r="24" spans="1:2">
      <c r="A24" t="s">
        <v>114</v>
      </c>
      <c r="B24" s="12" t="s">
        <v>264</v>
      </c>
    </row>
    <row r="25" spans="1:2">
      <c r="A25" t="s">
        <v>115</v>
      </c>
      <c r="B25" s="7" t="s">
        <v>264</v>
      </c>
    </row>
    <row r="26" spans="1:2">
      <c r="A26" t="s">
        <v>71</v>
      </c>
      <c r="B26" s="7" t="s">
        <v>269</v>
      </c>
    </row>
    <row r="27" spans="1:2">
      <c r="A27" t="s">
        <v>70</v>
      </c>
      <c r="B27" t="s">
        <v>269</v>
      </c>
    </row>
    <row r="28" spans="1:2">
      <c r="A28" t="s">
        <v>72</v>
      </c>
      <c r="B28" s="7" t="s">
        <v>269</v>
      </c>
    </row>
    <row r="29" spans="1:2">
      <c r="A29" s="12" t="s">
        <v>199</v>
      </c>
      <c r="B29" s="6" t="s">
        <v>266</v>
      </c>
    </row>
    <row r="30" spans="1:2">
      <c r="A30" t="s">
        <v>122</v>
      </c>
      <c r="B30" s="7" t="s">
        <v>266</v>
      </c>
    </row>
    <row r="31" spans="1:2">
      <c r="A31" t="s">
        <v>120</v>
      </c>
      <c r="B31" s="6" t="s">
        <v>266</v>
      </c>
    </row>
    <row r="32" spans="1:2">
      <c r="A32" t="s">
        <v>127</v>
      </c>
      <c r="B32" s="6" t="s">
        <v>266</v>
      </c>
    </row>
    <row r="33" spans="1:2">
      <c r="A33" t="s">
        <v>141</v>
      </c>
      <c r="B33" s="6" t="s">
        <v>263</v>
      </c>
    </row>
    <row r="34" spans="1:2">
      <c r="A34" t="s">
        <v>144</v>
      </c>
      <c r="B34" s="6" t="s">
        <v>263</v>
      </c>
    </row>
    <row r="35" spans="1:2">
      <c r="A35" t="s">
        <v>142</v>
      </c>
      <c r="B35" s="6" t="s">
        <v>263</v>
      </c>
    </row>
    <row r="36" spans="1:2">
      <c r="A36" t="s">
        <v>143</v>
      </c>
      <c r="B36" s="6" t="s">
        <v>263</v>
      </c>
    </row>
    <row r="37" spans="1:2">
      <c r="A37" t="s">
        <v>177</v>
      </c>
      <c r="B37" s="12" t="s">
        <v>273</v>
      </c>
    </row>
    <row r="38" spans="1:2">
      <c r="A38" t="s">
        <v>175</v>
      </c>
      <c r="B38" s="6" t="s">
        <v>273</v>
      </c>
    </row>
    <row r="39" spans="1:2">
      <c r="A39" t="s">
        <v>173</v>
      </c>
      <c r="B39" s="6" t="s">
        <v>273</v>
      </c>
    </row>
    <row r="40" spans="1:2">
      <c r="A40" t="s">
        <v>174</v>
      </c>
      <c r="B40" s="6" t="s">
        <v>273</v>
      </c>
    </row>
    <row r="41" spans="1:2">
      <c r="A41" t="s">
        <v>83</v>
      </c>
      <c r="B41" s="12" t="s">
        <v>265</v>
      </c>
    </row>
    <row r="42" spans="1:2">
      <c r="A42" t="s">
        <v>239</v>
      </c>
      <c r="B42" t="s">
        <v>265</v>
      </c>
    </row>
    <row r="43" spans="1:2">
      <c r="A43" t="s">
        <v>82</v>
      </c>
      <c r="B43" t="s">
        <v>265</v>
      </c>
    </row>
    <row r="44" spans="1:2">
      <c r="A44" t="s">
        <v>95</v>
      </c>
      <c r="B44" t="s">
        <v>265</v>
      </c>
    </row>
    <row r="45" spans="1:2">
      <c r="A45" t="s">
        <v>37</v>
      </c>
      <c r="B45" t="s">
        <v>265</v>
      </c>
    </row>
    <row r="46" spans="1:2">
      <c r="A46" t="s">
        <v>26</v>
      </c>
      <c r="B46" t="s">
        <v>265</v>
      </c>
    </row>
    <row r="47" spans="1:2">
      <c r="A47" t="s">
        <v>130</v>
      </c>
      <c r="B47" t="s">
        <v>265</v>
      </c>
    </row>
    <row r="48" spans="1:2">
      <c r="A48" t="s">
        <v>27</v>
      </c>
      <c r="B48" s="7" t="s">
        <v>265</v>
      </c>
    </row>
    <row r="49" spans="1:2">
      <c r="A49" t="s">
        <v>209</v>
      </c>
      <c r="B49" t="s">
        <v>265</v>
      </c>
    </row>
    <row r="50" spans="1:2">
      <c r="A50" t="s">
        <v>208</v>
      </c>
      <c r="B50" s="7" t="s">
        <v>296</v>
      </c>
    </row>
    <row r="51" spans="1:2">
      <c r="A51" t="s">
        <v>49</v>
      </c>
      <c r="B51" s="7" t="s">
        <v>295</v>
      </c>
    </row>
    <row r="52" spans="1:2">
      <c r="A52" t="s">
        <v>108</v>
      </c>
      <c r="B52" s="12" t="s">
        <v>295</v>
      </c>
    </row>
    <row r="53" spans="1:2">
      <c r="A53" t="s">
        <v>51</v>
      </c>
      <c r="B53" s="7" t="s">
        <v>295</v>
      </c>
    </row>
    <row r="54" spans="1:2">
      <c r="A54" t="s">
        <v>163</v>
      </c>
      <c r="B54" s="12" t="s">
        <v>295</v>
      </c>
    </row>
    <row r="55" spans="1:2">
      <c r="A55" t="s">
        <v>121</v>
      </c>
      <c r="B55" s="6" t="s">
        <v>271</v>
      </c>
    </row>
    <row r="56" spans="1:2">
      <c r="A56" t="s">
        <v>119</v>
      </c>
      <c r="B56" s="6" t="s">
        <v>271</v>
      </c>
    </row>
    <row r="57" spans="1:2">
      <c r="A57" t="s">
        <v>40</v>
      </c>
      <c r="B57" s="6" t="s">
        <v>270</v>
      </c>
    </row>
    <row r="58" spans="1:2">
      <c r="A58" t="s">
        <v>41</v>
      </c>
      <c r="B58" t="s">
        <v>270</v>
      </c>
    </row>
    <row r="59" spans="1:2">
      <c r="A59" t="s">
        <v>42</v>
      </c>
      <c r="B59" s="6" t="s">
        <v>270</v>
      </c>
    </row>
    <row r="60" spans="1:2">
      <c r="A60" t="s">
        <v>17</v>
      </c>
      <c r="B60" t="s">
        <v>270</v>
      </c>
    </row>
    <row r="61" spans="1:2">
      <c r="A61" t="s">
        <v>16</v>
      </c>
      <c r="B61" s="6" t="s">
        <v>270</v>
      </c>
    </row>
    <row r="62" spans="1:2">
      <c r="A62" t="s">
        <v>88</v>
      </c>
      <c r="B62" t="s">
        <v>270</v>
      </c>
    </row>
    <row r="63" spans="1:2">
      <c r="A63" t="s">
        <v>79</v>
      </c>
      <c r="B63" s="12" t="s">
        <v>262</v>
      </c>
    </row>
    <row r="64" spans="1:2">
      <c r="A64" t="s">
        <v>92</v>
      </c>
      <c r="B64" s="12" t="s">
        <v>262</v>
      </c>
    </row>
    <row r="65" spans="1:2">
      <c r="A65" t="s">
        <v>184</v>
      </c>
      <c r="B65" s="7" t="s">
        <v>262</v>
      </c>
    </row>
    <row r="66" spans="1:2">
      <c r="A66" t="s">
        <v>78</v>
      </c>
      <c r="B66" s="12" t="s">
        <v>262</v>
      </c>
    </row>
    <row r="67" spans="1:2">
      <c r="A67" t="s">
        <v>50</v>
      </c>
      <c r="B67" s="7" t="s">
        <v>262</v>
      </c>
    </row>
    <row r="68" spans="1:2">
      <c r="A68" t="s">
        <v>109</v>
      </c>
      <c r="B68" s="7" t="s">
        <v>262</v>
      </c>
    </row>
    <row r="69" spans="1:2">
      <c r="A69" t="s">
        <v>224</v>
      </c>
      <c r="B69" s="12" t="s">
        <v>274</v>
      </c>
    </row>
    <row r="70" spans="1:2">
      <c r="A70" t="s">
        <v>45</v>
      </c>
      <c r="B70" s="6" t="s">
        <v>277</v>
      </c>
    </row>
    <row r="71" spans="1:2">
      <c r="A71" t="s">
        <v>176</v>
      </c>
      <c r="B71" s="6" t="s">
        <v>275</v>
      </c>
    </row>
  </sheetData>
  <sortState ref="A2:B71">
    <sortCondition ref="B2:B71"/>
  </sortState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3:K48"/>
  <sheetViews>
    <sheetView topLeftCell="A10" zoomScale="130" zoomScaleNormal="130" workbookViewId="0">
      <selection activeCell="H50" sqref="H50"/>
    </sheetView>
  </sheetViews>
  <sheetFormatPr defaultRowHeight="12.75"/>
  <cols>
    <col min="2" max="2" width="18.85546875" customWidth="1"/>
    <col min="3" max="3" width="11.28515625" customWidth="1"/>
    <col min="4" max="4" width="12.42578125" customWidth="1"/>
    <col min="8" max="8" width="23.140625" customWidth="1"/>
    <col min="9" max="9" width="13" customWidth="1"/>
    <col min="11" max="11" width="11.140625" customWidth="1"/>
  </cols>
  <sheetData>
    <row r="3" spans="2:11">
      <c r="C3" s="40"/>
      <c r="D3" s="41"/>
      <c r="E3" s="41"/>
      <c r="F3" s="41"/>
      <c r="G3" s="40"/>
      <c r="H3" s="41"/>
      <c r="I3" s="40"/>
      <c r="J3" s="40"/>
      <c r="K3" s="40"/>
    </row>
    <row r="4" spans="2:11">
      <c r="B4" s="19"/>
      <c r="C4" s="45" t="s">
        <v>290</v>
      </c>
      <c r="D4" s="46"/>
      <c r="E4" s="46"/>
      <c r="F4" s="46"/>
      <c r="G4" s="46"/>
      <c r="H4" s="46"/>
      <c r="I4" s="46"/>
    </row>
    <row r="5" spans="2:11" ht="27" customHeight="1">
      <c r="B5" s="20" t="s">
        <v>291</v>
      </c>
      <c r="C5" s="24" t="s">
        <v>288</v>
      </c>
      <c r="D5" s="25" t="s">
        <v>23</v>
      </c>
      <c r="E5" s="25" t="s">
        <v>31</v>
      </c>
      <c r="F5" s="25" t="s">
        <v>91</v>
      </c>
      <c r="G5" s="24" t="s">
        <v>190</v>
      </c>
      <c r="H5" s="25" t="s">
        <v>134</v>
      </c>
      <c r="I5" s="24" t="s">
        <v>289</v>
      </c>
    </row>
    <row r="6" spans="2:11">
      <c r="B6" s="42" t="s">
        <v>276</v>
      </c>
      <c r="C6" s="27"/>
      <c r="D6" s="29"/>
      <c r="E6" s="29"/>
      <c r="F6" s="29"/>
      <c r="G6" s="27"/>
      <c r="H6" s="29"/>
      <c r="I6" s="27"/>
      <c r="J6">
        <f t="shared" ref="J6:J19" si="0">SUM(C6:I6)</f>
        <v>0</v>
      </c>
    </row>
    <row r="7" spans="2:11">
      <c r="B7" s="42" t="s">
        <v>268</v>
      </c>
      <c r="C7" s="26"/>
      <c r="D7" s="26"/>
      <c r="E7" s="26"/>
      <c r="F7" s="26"/>
      <c r="G7" s="26"/>
      <c r="H7" s="26"/>
      <c r="I7" s="26"/>
      <c r="J7">
        <f t="shared" si="0"/>
        <v>0</v>
      </c>
    </row>
    <row r="8" spans="2:11">
      <c r="B8" s="42" t="s">
        <v>267</v>
      </c>
      <c r="C8" s="26">
        <v>2</v>
      </c>
      <c r="D8" s="26">
        <v>2</v>
      </c>
      <c r="E8" s="26"/>
      <c r="F8" s="26">
        <v>11</v>
      </c>
      <c r="G8" s="26">
        <v>4</v>
      </c>
      <c r="H8" s="26"/>
      <c r="I8" s="26">
        <v>4</v>
      </c>
      <c r="J8">
        <f t="shared" si="0"/>
        <v>23</v>
      </c>
    </row>
    <row r="9" spans="2:11">
      <c r="B9" s="42" t="s">
        <v>264</v>
      </c>
      <c r="C9" s="26">
        <v>2</v>
      </c>
      <c r="D9" s="26"/>
      <c r="E9" s="26"/>
      <c r="F9" s="26"/>
      <c r="G9" s="26"/>
      <c r="H9" s="26"/>
      <c r="I9" s="26"/>
      <c r="J9">
        <f t="shared" si="0"/>
        <v>2</v>
      </c>
    </row>
    <row r="10" spans="2:11">
      <c r="B10" s="42" t="s">
        <v>269</v>
      </c>
      <c r="C10" s="27"/>
      <c r="D10" s="29"/>
      <c r="E10" s="27"/>
      <c r="F10" s="29">
        <v>1</v>
      </c>
      <c r="G10" s="27"/>
      <c r="H10" s="29"/>
      <c r="I10" s="27"/>
      <c r="J10">
        <f t="shared" si="0"/>
        <v>1</v>
      </c>
    </row>
    <row r="11" spans="2:11">
      <c r="B11" s="42" t="s">
        <v>266</v>
      </c>
      <c r="C11" s="27"/>
      <c r="D11" s="29">
        <v>1</v>
      </c>
      <c r="E11" s="27"/>
      <c r="F11" s="29"/>
      <c r="G11" s="27"/>
      <c r="H11" s="29"/>
      <c r="I11" s="27"/>
      <c r="J11">
        <f t="shared" si="0"/>
        <v>1</v>
      </c>
    </row>
    <row r="12" spans="2:11">
      <c r="B12" s="42" t="s">
        <v>263</v>
      </c>
      <c r="C12" s="27"/>
      <c r="D12" s="29">
        <v>1</v>
      </c>
      <c r="E12" s="29"/>
      <c r="F12" s="29"/>
      <c r="G12" s="27"/>
      <c r="H12" s="29"/>
      <c r="I12" s="27"/>
      <c r="J12">
        <f t="shared" si="0"/>
        <v>1</v>
      </c>
    </row>
    <row r="13" spans="2:11">
      <c r="B13" s="42" t="s">
        <v>273</v>
      </c>
      <c r="C13" s="27"/>
      <c r="D13" s="29"/>
      <c r="E13" s="29"/>
      <c r="F13" s="29">
        <v>1</v>
      </c>
      <c r="G13" s="27"/>
      <c r="H13" s="29"/>
      <c r="I13" s="27"/>
      <c r="J13">
        <f t="shared" si="0"/>
        <v>1</v>
      </c>
    </row>
    <row r="14" spans="2:11">
      <c r="B14" s="42" t="s">
        <v>265</v>
      </c>
      <c r="C14" s="27"/>
      <c r="D14" s="29"/>
      <c r="E14" s="29">
        <v>3</v>
      </c>
      <c r="F14" s="29">
        <v>8</v>
      </c>
      <c r="G14" s="27"/>
      <c r="H14" s="29">
        <v>1</v>
      </c>
      <c r="I14" s="27"/>
      <c r="J14">
        <f t="shared" si="0"/>
        <v>12</v>
      </c>
    </row>
    <row r="15" spans="2:11">
      <c r="B15" s="42" t="s">
        <v>295</v>
      </c>
      <c r="C15" s="26">
        <v>2</v>
      </c>
      <c r="D15" s="26"/>
      <c r="E15" s="26"/>
      <c r="F15" s="26"/>
      <c r="G15" s="26"/>
      <c r="H15" s="26"/>
      <c r="I15" s="26"/>
      <c r="J15">
        <f t="shared" si="0"/>
        <v>2</v>
      </c>
    </row>
    <row r="16" spans="2:11">
      <c r="B16" s="42" t="s">
        <v>271</v>
      </c>
      <c r="C16" s="27"/>
      <c r="D16" s="29"/>
      <c r="E16" s="29"/>
      <c r="F16" s="29"/>
      <c r="G16" s="27"/>
      <c r="H16" s="29"/>
      <c r="I16" s="27"/>
      <c r="J16">
        <f t="shared" si="0"/>
        <v>0</v>
      </c>
    </row>
    <row r="17" spans="2:10">
      <c r="B17" s="42" t="s">
        <v>270</v>
      </c>
      <c r="C17" s="27"/>
      <c r="D17" s="29">
        <v>6</v>
      </c>
      <c r="E17" s="29">
        <v>1</v>
      </c>
      <c r="F17" s="29"/>
      <c r="G17" s="27"/>
      <c r="H17" s="29"/>
      <c r="I17" s="27">
        <v>4</v>
      </c>
      <c r="J17">
        <f t="shared" si="0"/>
        <v>11</v>
      </c>
    </row>
    <row r="18" spans="2:10">
      <c r="B18" s="42" t="s">
        <v>262</v>
      </c>
      <c r="C18" s="27">
        <v>1</v>
      </c>
      <c r="D18" s="29">
        <v>5</v>
      </c>
      <c r="E18" s="29"/>
      <c r="F18" s="29">
        <v>2</v>
      </c>
      <c r="G18" s="27"/>
      <c r="H18" s="29"/>
      <c r="I18" s="27">
        <v>2</v>
      </c>
      <c r="J18">
        <f t="shared" si="0"/>
        <v>10</v>
      </c>
    </row>
    <row r="19" spans="2:10">
      <c r="B19" s="42" t="s">
        <v>275</v>
      </c>
      <c r="C19" s="27"/>
      <c r="D19" s="29"/>
      <c r="E19" s="29"/>
      <c r="F19" s="29">
        <v>1</v>
      </c>
      <c r="G19" s="27"/>
      <c r="H19" s="29"/>
      <c r="I19" s="27"/>
      <c r="J19">
        <f t="shared" si="0"/>
        <v>1</v>
      </c>
    </row>
    <row r="20" spans="2:10">
      <c r="B20" s="39"/>
      <c r="C20" s="43">
        <v>7</v>
      </c>
      <c r="D20">
        <f t="shared" ref="D20:I20" si="1">SUM(D6:D19)</f>
        <v>15</v>
      </c>
      <c r="E20" s="44">
        <f t="shared" si="1"/>
        <v>4</v>
      </c>
      <c r="F20" s="44">
        <f t="shared" si="1"/>
        <v>24</v>
      </c>
      <c r="G20" s="44">
        <f t="shared" si="1"/>
        <v>4</v>
      </c>
      <c r="H20" s="44">
        <f t="shared" si="1"/>
        <v>1</v>
      </c>
      <c r="I20" s="44">
        <f t="shared" si="1"/>
        <v>10</v>
      </c>
    </row>
    <row r="23" spans="2:10">
      <c r="C23" s="45" t="s">
        <v>293</v>
      </c>
      <c r="D23" s="46"/>
      <c r="E23" s="46"/>
      <c r="F23" s="46"/>
      <c r="G23" s="46"/>
      <c r="H23" s="46"/>
    </row>
    <row r="24" spans="2:10" ht="25.5">
      <c r="B24" s="20"/>
      <c r="C24" s="24" t="s">
        <v>54</v>
      </c>
      <c r="D24" s="25" t="s">
        <v>75</v>
      </c>
      <c r="E24" s="25" t="s">
        <v>20</v>
      </c>
      <c r="F24" s="25" t="s">
        <v>219</v>
      </c>
      <c r="G24" s="24" t="s">
        <v>124</v>
      </c>
      <c r="H24" s="24" t="s">
        <v>284</v>
      </c>
    </row>
    <row r="25" spans="2:10">
      <c r="B25" s="21" t="s">
        <v>276</v>
      </c>
      <c r="C25" s="21"/>
      <c r="D25" s="21">
        <v>1</v>
      </c>
      <c r="E25" s="21"/>
      <c r="F25" s="21"/>
      <c r="G25" s="21"/>
      <c r="H25" s="21"/>
      <c r="I25" s="44">
        <f t="shared" ref="I25:I38" si="2">SUM(C25:H25)</f>
        <v>1</v>
      </c>
    </row>
    <row r="26" spans="2:10">
      <c r="B26" s="21" t="s">
        <v>268</v>
      </c>
      <c r="C26" s="21"/>
      <c r="D26" s="21">
        <v>1</v>
      </c>
      <c r="E26" s="21"/>
      <c r="F26" s="21"/>
      <c r="G26" s="21"/>
      <c r="H26" s="21"/>
      <c r="I26" s="44">
        <f t="shared" si="2"/>
        <v>1</v>
      </c>
    </row>
    <row r="27" spans="2:10">
      <c r="B27" s="21" t="s">
        <v>267</v>
      </c>
      <c r="C27" s="21">
        <v>1</v>
      </c>
      <c r="D27" s="21">
        <v>10</v>
      </c>
      <c r="E27" s="21">
        <v>7</v>
      </c>
      <c r="F27" s="21"/>
      <c r="G27" s="21">
        <v>1</v>
      </c>
      <c r="H27" s="21">
        <v>2</v>
      </c>
      <c r="I27" s="44">
        <f t="shared" si="2"/>
        <v>21</v>
      </c>
    </row>
    <row r="28" spans="2:10">
      <c r="B28" s="21" t="s">
        <v>264</v>
      </c>
      <c r="C28" s="21">
        <v>1</v>
      </c>
      <c r="D28" s="21"/>
      <c r="E28" s="21">
        <v>2</v>
      </c>
      <c r="F28" s="21"/>
      <c r="G28" s="21">
        <v>2</v>
      </c>
      <c r="H28" s="21">
        <v>1</v>
      </c>
      <c r="I28" s="44">
        <f t="shared" si="2"/>
        <v>6</v>
      </c>
    </row>
    <row r="29" spans="2:10">
      <c r="B29" s="21" t="s">
        <v>269</v>
      </c>
      <c r="C29" s="21"/>
      <c r="D29" s="21">
        <v>1</v>
      </c>
      <c r="E29" s="21"/>
      <c r="F29" s="21"/>
      <c r="G29" s="21"/>
      <c r="H29" s="21"/>
      <c r="I29" s="44">
        <f t="shared" si="2"/>
        <v>1</v>
      </c>
    </row>
    <row r="30" spans="2:10">
      <c r="B30" s="21" t="s">
        <v>266</v>
      </c>
      <c r="C30" s="21">
        <v>2</v>
      </c>
      <c r="D30" s="21"/>
      <c r="E30" s="21"/>
      <c r="F30" s="21"/>
      <c r="G30" s="21">
        <v>2</v>
      </c>
      <c r="H30" s="21"/>
      <c r="I30" s="44">
        <f t="shared" si="2"/>
        <v>4</v>
      </c>
    </row>
    <row r="31" spans="2:10">
      <c r="B31" s="21" t="s">
        <v>263</v>
      </c>
      <c r="C31" s="21">
        <v>1</v>
      </c>
      <c r="D31" s="21"/>
      <c r="E31" s="21"/>
      <c r="F31" s="21"/>
      <c r="G31" s="21"/>
      <c r="H31" s="21"/>
      <c r="I31" s="44">
        <f t="shared" si="2"/>
        <v>1</v>
      </c>
    </row>
    <row r="32" spans="2:10">
      <c r="B32" s="21" t="s">
        <v>273</v>
      </c>
      <c r="C32" s="21">
        <v>1</v>
      </c>
      <c r="D32" s="21"/>
      <c r="E32" s="21">
        <v>1</v>
      </c>
      <c r="F32" s="21"/>
      <c r="G32" s="21"/>
      <c r="H32" s="21"/>
      <c r="I32" s="44">
        <f t="shared" si="2"/>
        <v>2</v>
      </c>
    </row>
    <row r="33" spans="2:9">
      <c r="B33" s="21" t="s">
        <v>265</v>
      </c>
      <c r="C33" s="21"/>
      <c r="D33" s="21"/>
      <c r="E33" s="21">
        <v>9</v>
      </c>
      <c r="F33" s="21">
        <v>3</v>
      </c>
      <c r="G33" s="21">
        <v>2</v>
      </c>
      <c r="H33" s="21">
        <v>2</v>
      </c>
      <c r="I33" s="44">
        <f t="shared" si="2"/>
        <v>16</v>
      </c>
    </row>
    <row r="34" spans="2:9">
      <c r="B34" s="21" t="s">
        <v>295</v>
      </c>
      <c r="C34" s="21">
        <v>3</v>
      </c>
      <c r="D34" s="21"/>
      <c r="E34" s="21">
        <v>1</v>
      </c>
      <c r="F34" s="21"/>
      <c r="G34" s="21"/>
      <c r="H34" s="21"/>
      <c r="I34" s="44">
        <f t="shared" si="2"/>
        <v>4</v>
      </c>
    </row>
    <row r="35" spans="2:9">
      <c r="B35" s="21" t="s">
        <v>271</v>
      </c>
      <c r="C35" s="21"/>
      <c r="D35" s="21"/>
      <c r="E35" s="21"/>
      <c r="F35" s="21"/>
      <c r="G35" s="21">
        <v>1</v>
      </c>
      <c r="H35" s="21"/>
      <c r="I35" s="44">
        <f t="shared" si="2"/>
        <v>1</v>
      </c>
    </row>
    <row r="36" spans="2:9">
      <c r="B36" s="21" t="s">
        <v>270</v>
      </c>
      <c r="C36" s="21"/>
      <c r="D36" s="21"/>
      <c r="E36" s="21">
        <v>10</v>
      </c>
      <c r="F36" s="21"/>
      <c r="G36" s="21">
        <v>1</v>
      </c>
      <c r="H36" s="21"/>
      <c r="I36" s="44">
        <f t="shared" si="2"/>
        <v>11</v>
      </c>
    </row>
    <row r="37" spans="2:9">
      <c r="B37" s="21" t="s">
        <v>262</v>
      </c>
      <c r="C37" s="21">
        <v>5</v>
      </c>
      <c r="D37" s="21"/>
      <c r="E37" s="21">
        <v>2</v>
      </c>
      <c r="F37" s="21">
        <v>3</v>
      </c>
      <c r="G37" s="21">
        <v>2</v>
      </c>
      <c r="H37" s="21">
        <v>1</v>
      </c>
      <c r="I37" s="44">
        <f t="shared" si="2"/>
        <v>13</v>
      </c>
    </row>
    <row r="38" spans="2:9">
      <c r="B38" s="21" t="s">
        <v>275</v>
      </c>
      <c r="C38" s="21">
        <v>1</v>
      </c>
      <c r="D38" s="21"/>
      <c r="E38" s="21">
        <v>1</v>
      </c>
      <c r="F38" s="21"/>
      <c r="G38" s="21"/>
      <c r="H38" s="21"/>
      <c r="I38" s="44">
        <f t="shared" si="2"/>
        <v>2</v>
      </c>
    </row>
    <row r="39" spans="2:9">
      <c r="C39">
        <f>SUM(C25:C38)</f>
        <v>15</v>
      </c>
      <c r="D39" s="44">
        <f t="shared" ref="D39:H39" si="3">SUM(D25:D38)</f>
        <v>13</v>
      </c>
      <c r="E39" s="44">
        <f t="shared" si="3"/>
        <v>33</v>
      </c>
      <c r="F39" s="44">
        <f t="shared" si="3"/>
        <v>6</v>
      </c>
      <c r="G39" s="44">
        <f t="shared" si="3"/>
        <v>11</v>
      </c>
      <c r="H39">
        <f t="shared" si="3"/>
        <v>6</v>
      </c>
    </row>
    <row r="42" spans="2:9" ht="25.5">
      <c r="B42" s="30" t="s">
        <v>292</v>
      </c>
      <c r="C42" s="31" t="s">
        <v>23</v>
      </c>
      <c r="D42" s="31" t="s">
        <v>31</v>
      </c>
      <c r="E42" s="31" t="s">
        <v>91</v>
      </c>
      <c r="F42" s="31" t="s">
        <v>190</v>
      </c>
      <c r="G42" s="32" t="s">
        <v>134</v>
      </c>
      <c r="H42" s="33" t="s">
        <v>289</v>
      </c>
      <c r="I42" s="33" t="s">
        <v>288</v>
      </c>
    </row>
    <row r="43" spans="2:9">
      <c r="B43" s="23" t="s">
        <v>54</v>
      </c>
      <c r="C43" s="34">
        <v>5</v>
      </c>
      <c r="D43" s="35"/>
      <c r="E43" s="34">
        <v>3</v>
      </c>
      <c r="F43" s="34"/>
      <c r="G43" s="34"/>
      <c r="H43" s="34">
        <v>1</v>
      </c>
      <c r="I43" s="34">
        <v>1</v>
      </c>
    </row>
    <row r="44" spans="2:9">
      <c r="B44" s="23" t="s">
        <v>75</v>
      </c>
      <c r="C44" s="34">
        <v>2</v>
      </c>
      <c r="D44" s="35"/>
      <c r="E44" s="34">
        <v>4</v>
      </c>
      <c r="F44" s="34">
        <v>3</v>
      </c>
      <c r="G44" s="34"/>
      <c r="H44" s="34">
        <v>2</v>
      </c>
      <c r="I44" s="34">
        <v>2</v>
      </c>
    </row>
    <row r="45" spans="2:9">
      <c r="B45" s="23" t="s">
        <v>20</v>
      </c>
      <c r="C45" s="34">
        <v>8</v>
      </c>
      <c r="D45" s="35">
        <v>2</v>
      </c>
      <c r="E45" s="34">
        <v>11</v>
      </c>
      <c r="F45" s="34">
        <v>1</v>
      </c>
      <c r="G45" s="34">
        <v>1</v>
      </c>
      <c r="H45" s="34">
        <v>9</v>
      </c>
      <c r="I45" s="34">
        <v>2</v>
      </c>
    </row>
    <row r="46" spans="2:9">
      <c r="B46" s="28" t="s">
        <v>124</v>
      </c>
      <c r="C46" s="34"/>
      <c r="D46" s="35">
        <v>2</v>
      </c>
      <c r="E46" s="34">
        <v>2</v>
      </c>
      <c r="F46" s="34"/>
      <c r="G46" s="34"/>
      <c r="H46" s="34"/>
      <c r="I46" s="34"/>
    </row>
    <row r="47" spans="2:9">
      <c r="B47" s="38" t="s">
        <v>219</v>
      </c>
      <c r="C47" s="36"/>
      <c r="D47" s="36"/>
      <c r="E47" s="36">
        <v>5</v>
      </c>
      <c r="F47" s="37"/>
      <c r="G47" s="36"/>
      <c r="H47" s="37">
        <v>1</v>
      </c>
      <c r="I47" s="36"/>
    </row>
    <row r="48" spans="2:9">
      <c r="C48">
        <f t="shared" ref="C48:I48" si="4">SUM(C43:C47)</f>
        <v>15</v>
      </c>
      <c r="D48">
        <f t="shared" si="4"/>
        <v>4</v>
      </c>
      <c r="E48">
        <f t="shared" si="4"/>
        <v>25</v>
      </c>
      <c r="F48" s="44">
        <f t="shared" si="4"/>
        <v>4</v>
      </c>
      <c r="G48">
        <f t="shared" si="4"/>
        <v>1</v>
      </c>
      <c r="H48" s="44">
        <f t="shared" si="4"/>
        <v>13</v>
      </c>
      <c r="I48" s="44">
        <f t="shared" si="4"/>
        <v>5</v>
      </c>
    </row>
  </sheetData>
  <sortState ref="B6:I19">
    <sortCondition ref="B6"/>
  </sortState>
  <mergeCells count="2">
    <mergeCell ref="C4:I4"/>
    <mergeCell ref="C23:H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Artigos</vt:lpstr>
      <vt:lpstr>Pesquisadores</vt:lpstr>
      <vt:lpstr>IES - Areas e Tecnicas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THELMA</dc:creator>
  <cp:lastModifiedBy>Cliente</cp:lastModifiedBy>
  <cp:revision>0</cp:revision>
  <dcterms:created xsi:type="dcterms:W3CDTF">2013-02-07T23:16:37Z</dcterms:created>
  <dcterms:modified xsi:type="dcterms:W3CDTF">2013-03-27T16:06:07Z</dcterms:modified>
</cp:coreProperties>
</file>