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/>
  <mc:AlternateContent xmlns:mc="http://schemas.openxmlformats.org/markup-compatibility/2006">
    <mc:Choice Requires="x15">
      <x15ac:absPath xmlns:x15ac="http://schemas.microsoft.com/office/spreadsheetml/2010/11/ac" url="/Users/jacksonroah/Developer/projects/MLBtheShow/data/"/>
    </mc:Choice>
  </mc:AlternateContent>
  <xr:revisionPtr revIDLastSave="0" documentId="13_ncr:1_{B748118F-B9A5-3041-B35C-15E75409F0C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" sheetId="1" r:id="rId1"/>
    <sheet name="team_performance" sheetId="2" r:id="rId2"/>
    <sheet name="player_performance_roah" sheetId="3" r:id="rId3"/>
    <sheet name="player_performance_lang" sheetId="4" r:id="rId4"/>
    <sheet name="game_log" sheetId="5" r:id="rId5"/>
  </sheets>
  <definedNames>
    <definedName name="_xlnm._FilterDatabase" localSheetId="2" hidden="1">player_performance_roah!$D$1:$D$44</definedName>
  </definedNames>
  <calcPr calcId="191029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" i="2" l="1"/>
  <c r="AE9" i="2"/>
  <c r="AD9" i="2"/>
  <c r="AE7" i="2"/>
  <c r="AE8" i="2" s="1"/>
  <c r="AD7" i="2"/>
  <c r="AD8" i="2" s="1"/>
  <c r="D5" i="1"/>
  <c r="C5" i="1"/>
  <c r="D6" i="1"/>
  <c r="C6" i="1"/>
  <c r="D4" i="1"/>
  <c r="C4" i="1"/>
  <c r="C7" i="1"/>
  <c r="D8" i="1"/>
  <c r="D7" i="1"/>
  <c r="D9" i="1" l="1"/>
  <c r="C9" i="1"/>
</calcChain>
</file>

<file path=xl/sharedStrings.xml><?xml version="1.0" encoding="utf-8"?>
<sst xmlns="http://schemas.openxmlformats.org/spreadsheetml/2006/main" count="597" uniqueCount="194">
  <si>
    <t>All Time Record</t>
  </si>
  <si>
    <t>Roah</t>
  </si>
  <si>
    <t>Lang</t>
  </si>
  <si>
    <t>Wins</t>
  </si>
  <si>
    <t>Runs/G</t>
  </si>
  <si>
    <t>BA</t>
  </si>
  <si>
    <t>OBP</t>
  </si>
  <si>
    <t>SLG</t>
  </si>
  <si>
    <t>OPS</t>
  </si>
  <si>
    <t>HR</t>
  </si>
  <si>
    <t>Longest Win Streak</t>
  </si>
  <si>
    <t>Game ID</t>
  </si>
  <si>
    <t>Date</t>
  </si>
  <si>
    <t>Player</t>
  </si>
  <si>
    <t>Team Status</t>
  </si>
  <si>
    <t>Team Name</t>
  </si>
  <si>
    <t>At Bats</t>
  </si>
  <si>
    <t>Total Hits</t>
  </si>
  <si>
    <t>Singles</t>
  </si>
  <si>
    <t>Doubles</t>
  </si>
  <si>
    <t>Triples</t>
  </si>
  <si>
    <t>Home Runs</t>
  </si>
  <si>
    <t>RBIs</t>
  </si>
  <si>
    <t>Walks</t>
  </si>
  <si>
    <t>Strikeouts</t>
  </si>
  <si>
    <t>runs_1</t>
  </si>
  <si>
    <t>runs_2</t>
  </si>
  <si>
    <t>runs_3</t>
  </si>
  <si>
    <t>runs_4</t>
  </si>
  <si>
    <t>runs_5</t>
  </si>
  <si>
    <t>runs_6</t>
  </si>
  <si>
    <t>runs_7</t>
  </si>
  <si>
    <t>runs_8</t>
  </si>
  <si>
    <t>runs_9</t>
  </si>
  <si>
    <t>04/09/2024 23:05:16</t>
  </si>
  <si>
    <t>Home</t>
  </si>
  <si>
    <t>Vanilla Gorillas</t>
  </si>
  <si>
    <t>Away</t>
  </si>
  <si>
    <t>Super Sluggers</t>
  </si>
  <si>
    <t>04/09/2024 22:21:00</t>
  </si>
  <si>
    <t>04/08/2024 21:41:59</t>
  </si>
  <si>
    <t>04/08/2024 05:03:55</t>
  </si>
  <si>
    <t>Anteaters</t>
  </si>
  <si>
    <t>0</t>
  </si>
  <si>
    <t>2</t>
  </si>
  <si>
    <t>04/08/2024 04:08:15</t>
  </si>
  <si>
    <t>04/08/2024 02:12:45</t>
  </si>
  <si>
    <t>04/07/2024 22:46:26</t>
  </si>
  <si>
    <t>04/07/2024 22:06:21</t>
  </si>
  <si>
    <t>04/10/2024 06:31:07</t>
  </si>
  <si>
    <t>1</t>
  </si>
  <si>
    <t>04/10/2024 05:32:37</t>
  </si>
  <si>
    <t>04/16/2024 20:41:07</t>
  </si>
  <si>
    <t>04/16/2024 04:32:01</t>
  </si>
  <si>
    <t>04/12/2024 05:44:02</t>
  </si>
  <si>
    <t>04/11/2024 21:35:57</t>
  </si>
  <si>
    <t>04/11/2024 21:03:16</t>
  </si>
  <si>
    <t>04/19/2024 23:10:09</t>
  </si>
  <si>
    <t>X</t>
  </si>
  <si>
    <t>04/22/2024 20:40:22</t>
  </si>
  <si>
    <t>04/22/2024 21:37:23</t>
  </si>
  <si>
    <t>4</t>
  </si>
  <si>
    <t>year</t>
  </si>
  <si>
    <t>team</t>
  </si>
  <si>
    <t>name</t>
  </si>
  <si>
    <t>PA</t>
  </si>
  <si>
    <t>ab</t>
  </si>
  <si>
    <t>h</t>
  </si>
  <si>
    <t>doubles</t>
  </si>
  <si>
    <t>triples</t>
  </si>
  <si>
    <t>hr</t>
  </si>
  <si>
    <t>rbi</t>
  </si>
  <si>
    <t>bb</t>
  </si>
  <si>
    <t>so</t>
  </si>
  <si>
    <t>hbp</t>
  </si>
  <si>
    <t>sf</t>
  </si>
  <si>
    <t>Candelario</t>
  </si>
  <si>
    <t>Betts</t>
  </si>
  <si>
    <t>Manzardo</t>
  </si>
  <si>
    <t>Yelich</t>
  </si>
  <si>
    <t>Arenado</t>
  </si>
  <si>
    <t>France</t>
  </si>
  <si>
    <t>Wong</t>
  </si>
  <si>
    <t>Robert Jr.</t>
  </si>
  <si>
    <t>Johnson</t>
  </si>
  <si>
    <t>Ruiz</t>
  </si>
  <si>
    <t>Hernandez</t>
  </si>
  <si>
    <t>McCovey</t>
  </si>
  <si>
    <t>Cabrera</t>
  </si>
  <si>
    <t>Berti</t>
  </si>
  <si>
    <t>Muncy</t>
  </si>
  <si>
    <t>Hoskins</t>
  </si>
  <si>
    <t>Gorman</t>
  </si>
  <si>
    <t>Clemente</t>
  </si>
  <si>
    <t>Sanchez</t>
  </si>
  <si>
    <t>De La Cruz</t>
  </si>
  <si>
    <t>Tarasco</t>
  </si>
  <si>
    <t>Meneses</t>
  </si>
  <si>
    <t>Davis</t>
  </si>
  <si>
    <t>Palmeiro</t>
  </si>
  <si>
    <t>Alvarez</t>
  </si>
  <si>
    <t>Marte</t>
  </si>
  <si>
    <t>O'Neil</t>
  </si>
  <si>
    <t>Thompson</t>
  </si>
  <si>
    <t>Schoop</t>
  </si>
  <si>
    <t>Trout</t>
  </si>
  <si>
    <t>Andrus</t>
  </si>
  <si>
    <t>Chourio</t>
  </si>
  <si>
    <t>Holliday</t>
  </si>
  <si>
    <t>Pauley</t>
  </si>
  <si>
    <t>Chisholm Jr.</t>
  </si>
  <si>
    <t>Dominguez</t>
  </si>
  <si>
    <t>Ohtani</t>
  </si>
  <si>
    <t>Garver</t>
  </si>
  <si>
    <t>Busch</t>
  </si>
  <si>
    <t>Robinson</t>
  </si>
  <si>
    <t>Mathews</t>
  </si>
  <si>
    <t>Segura</t>
  </si>
  <si>
    <t>Ford</t>
  </si>
  <si>
    <t>Pederson</t>
  </si>
  <si>
    <t>Jung</t>
  </si>
  <si>
    <t>Buxton</t>
  </si>
  <si>
    <t>Jeter</t>
  </si>
  <si>
    <t>Posada</t>
  </si>
  <si>
    <t>O'Neill</t>
  </si>
  <si>
    <t>Santander</t>
  </si>
  <si>
    <t>Cruz</t>
  </si>
  <si>
    <t>Perez</t>
  </si>
  <si>
    <t>Suwinski</t>
  </si>
  <si>
    <t>Bohm</t>
  </si>
  <si>
    <t>c-Tarasco</t>
  </si>
  <si>
    <t>Howard</t>
  </si>
  <si>
    <t>Lowell</t>
  </si>
  <si>
    <t>Westburg</t>
  </si>
  <si>
    <t>Keith</t>
  </si>
  <si>
    <t>Martinez</t>
  </si>
  <si>
    <t>Smith</t>
  </si>
  <si>
    <t>Game Number</t>
  </si>
  <si>
    <t>Winner</t>
  </si>
  <si>
    <t>Home Team</t>
  </si>
  <si>
    <t>Away Team</t>
  </si>
  <si>
    <t>Roah Team Name</t>
  </si>
  <si>
    <t>Lang Team Name</t>
  </si>
  <si>
    <t>Stadium</t>
  </si>
  <si>
    <t>Start Time</t>
  </si>
  <si>
    <t>Pitching Difficulty</t>
  </si>
  <si>
    <t>Hitting Difficulty</t>
  </si>
  <si>
    <t>Roah Runs</t>
  </si>
  <si>
    <t>Lang Runs</t>
  </si>
  <si>
    <t>Roah Hits</t>
  </si>
  <si>
    <t>Lang Hits</t>
  </si>
  <si>
    <t>Innings</t>
  </si>
  <si>
    <t>2024-04-22</t>
  </si>
  <si>
    <t>Wrigley Field</t>
  </si>
  <si>
    <t>1:05</t>
  </si>
  <si>
    <t>All-Star</t>
  </si>
  <si>
    <t>Kingdome</t>
  </si>
  <si>
    <t>1:00</t>
  </si>
  <si>
    <t>2024-04-19</t>
  </si>
  <si>
    <t>Oakland Coliseum</t>
  </si>
  <si>
    <t>2024-04-11</t>
  </si>
  <si>
    <t>The Sandlot</t>
  </si>
  <si>
    <t>7:00</t>
  </si>
  <si>
    <t>Nationals Park</t>
  </si>
  <si>
    <t>2024-04-12</t>
  </si>
  <si>
    <t>Minute Maid Park</t>
  </si>
  <si>
    <t>2024-04-16</t>
  </si>
  <si>
    <t>Franco Park</t>
  </si>
  <si>
    <t>2024-04-10</t>
  </si>
  <si>
    <t>Kauffman Stadium</t>
  </si>
  <si>
    <t>2024-04-07</t>
  </si>
  <si>
    <t>Dodger Stadium</t>
  </si>
  <si>
    <t>Veteran</t>
  </si>
  <si>
    <t>Laughing Mountain Park</t>
  </si>
  <si>
    <t>2024-04-08</t>
  </si>
  <si>
    <t>Chase Field</t>
  </si>
  <si>
    <t>Oracle Park</t>
  </si>
  <si>
    <t>Citizens Bank Park</t>
  </si>
  <si>
    <t>Target Field</t>
  </si>
  <si>
    <t>2024-04-09</t>
  </si>
  <si>
    <t>Costco Headquarters Park</t>
  </si>
  <si>
    <t>Hits</t>
  </si>
  <si>
    <t>Avergae</t>
  </si>
  <si>
    <t>Other Avg</t>
  </si>
  <si>
    <t>Values</t>
  </si>
  <si>
    <t>Column Labels</t>
  </si>
  <si>
    <t>Batting Avg</t>
  </si>
  <si>
    <t>On Base %</t>
  </si>
  <si>
    <t>Slugging %</t>
  </si>
  <si>
    <t>OPS!</t>
  </si>
  <si>
    <t>Dingers</t>
  </si>
  <si>
    <t>Roah Total</t>
  </si>
  <si>
    <t>Lang Total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</si>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</sst>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1" fillId="0" borderId="0" xfId="0" applyNumberFormat="1" applyFont="1"/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78">
    <dxf>
      <numFmt numFmtId="165" formatCode=".000"/>
    </dxf>
    <dxf>
      <alignment horizontal="center"/>
    </dxf>
    <dxf>
      <alignment horizontal="center"/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numFmt numFmtId="165" formatCode=".000"/>
    </dxf>
    <dxf>
      <alignment horizontal="center"/>
    </dxf>
    <dxf>
      <alignment horizontal="center"/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numFmt numFmtId="165" formatCode=".000"/>
    </dxf>
    <dxf>
      <alignment horizontal="center"/>
    </dxf>
    <dxf>
      <alignment horizontal="center"/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numFmt numFmtId="165" formatCode=".000"/>
    </dxf>
    <dxf>
      <alignment horizontal="center"/>
    </dxf>
    <dxf>
      <alignment horizontal="center"/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numFmt numFmtId="165" formatCode=".000"/>
    </dxf>
    <dxf>
      <alignment horizontal="center"/>
    </dxf>
    <dxf>
      <alignment horizontal="center"/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Cambria"/>
        <family val="1"/>
        <scheme val="major"/>
      </font>
    </dxf>
    <dxf>
      <font>
        <name val="Sathu"/>
        <family val="2"/>
        <charset val="222"/>
      </font>
    </dxf>
    <dxf>
      <font>
        <name val="Sathu"/>
        <family val="2"/>
        <charset val="222"/>
      </font>
    </dxf>
    <dxf>
      <font>
        <name val="Sathu"/>
        <family val="2"/>
        <charset val="222"/>
      </font>
    </dxf>
    <dxf>
      <font>
        <name val="Sathu"/>
        <family val="2"/>
        <charset val="222"/>
      </font>
    </dxf>
    <dxf>
      <font>
        <name val="Sathu"/>
        <family val="2"/>
        <charset val="222"/>
      </font>
    </dxf>
    <dxf>
      <font>
        <name val="Sathu"/>
        <family val="2"/>
        <charset val="222"/>
      </font>
    </dxf>
    <dxf>
      <font>
        <name val="Sathu"/>
        <family val="2"/>
        <charset val="222"/>
      </font>
    </dxf>
    <dxf>
      <font>
        <name val="Sathu"/>
        <family val="2"/>
        <charset val="222"/>
      </font>
    </dxf>
    <dxf>
      <font>
        <name val="Cambria"/>
        <family val="1"/>
        <scheme val="major"/>
      </font>
    </dxf>
    <dxf>
      <numFmt numFmtId="165" formatCode=".000"/>
    </dxf>
    <dxf>
      <numFmt numFmtId="165" formatCode=".000"/>
    </dxf>
    <dxf>
      <numFmt numFmtId="165" formatCode=".000"/>
    </dxf>
    <dxf>
      <numFmt numFmtId="165" formatCode=".000"/>
    </dxf>
    <dxf>
      <alignment horizontal="center"/>
    </dxf>
    <dxf>
      <alignment horizontal="center"/>
    </dxf>
    <dxf>
      <numFmt numFmtId="165" formatCode="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</a:t>
            </a:r>
            <a:r>
              <a:rPr lang="en-US" baseline="0"/>
              <a:t> Per Game (3 Game Rolling Avg)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game_log!$L$1</c:f>
              <c:strCache>
                <c:ptCount val="1"/>
                <c:pt idx="0">
                  <c:v>Roah Runs</c:v>
                </c:pt>
              </c:strCache>
            </c:strRef>
          </c:tx>
          <c:spPr>
            <a:ln w="31750" cap="rnd">
              <a:solidFill>
                <a:schemeClr val="accent1">
                  <a:alpha val="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val>
            <c:numRef>
              <c:f>game_log!$L$2:$L$19</c:f>
              <c:numCache>
                <c:formatCode>General</c:formatCode>
                <c:ptCount val="18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  <c:pt idx="8">
                  <c:v>14</c:v>
                </c:pt>
                <c:pt idx="9">
                  <c:v>4</c:v>
                </c:pt>
                <c:pt idx="10">
                  <c:v>11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A-4340-8197-D16959002649}"/>
            </c:ext>
          </c:extLst>
        </c:ser>
        <c:ser>
          <c:idx val="1"/>
          <c:order val="1"/>
          <c:tx>
            <c:strRef>
              <c:f>game_log!$M$1</c:f>
              <c:strCache>
                <c:ptCount val="1"/>
                <c:pt idx="0">
                  <c:v>Lang Runs</c:v>
                </c:pt>
              </c:strCache>
            </c:strRef>
          </c:tx>
          <c:spPr>
            <a:ln w="31750" cap="rnd">
              <a:solidFill>
                <a:schemeClr val="accent1">
                  <a:alpha val="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trendline>
            <c:spPr>
              <a:ln w="31750" cap="rnd">
                <a:solidFill>
                  <a:srgbClr val="0070C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val>
            <c:numRef>
              <c:f>game_log!$M$2:$M$19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14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A-4340-8197-D169590026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4764239"/>
        <c:axId val="634912975"/>
      </c:lineChart>
      <c:catAx>
        <c:axId val="634764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12975"/>
        <c:crosses val="autoZero"/>
        <c:auto val="1"/>
        <c:lblAlgn val="ctr"/>
        <c:lblOffset val="100"/>
        <c:noMultiLvlLbl val="0"/>
      </c:catAx>
      <c:valAx>
        <c:axId val="63491297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Hits Per Game</a:t>
            </a:r>
            <a:r>
              <a:rPr lang="en-US" baseline="0"/>
              <a:t> (3 Game Rolling Avg)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game_log!$N$1</c:f>
              <c:strCache>
                <c:ptCount val="1"/>
                <c:pt idx="0">
                  <c:v>Roah Hits</c:v>
                </c:pt>
              </c:strCache>
            </c:strRef>
          </c:tx>
          <c:spPr>
            <a:ln w="31750" cap="rnd">
              <a:solidFill>
                <a:schemeClr val="accent1">
                  <a:alpha val="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val>
            <c:numRef>
              <c:f>game_log!$N$2:$N$19</c:f>
              <c:numCache>
                <c:formatCode>General</c:formatCode>
                <c:ptCount val="18"/>
                <c:pt idx="0">
                  <c:v>12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15</c:v>
                </c:pt>
                <c:pt idx="9">
                  <c:v>5</c:v>
                </c:pt>
                <c:pt idx="10">
                  <c:v>14</c:v>
                </c:pt>
                <c:pt idx="11">
                  <c:v>9</c:v>
                </c:pt>
                <c:pt idx="12">
                  <c:v>4</c:v>
                </c:pt>
                <c:pt idx="13">
                  <c:v>6</c:v>
                </c:pt>
                <c:pt idx="14">
                  <c:v>9</c:v>
                </c:pt>
                <c:pt idx="15">
                  <c:v>10</c:v>
                </c:pt>
                <c:pt idx="16">
                  <c:v>12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2-A446-A98B-091AEEB0C7ED}"/>
            </c:ext>
          </c:extLst>
        </c:ser>
        <c:ser>
          <c:idx val="1"/>
          <c:order val="1"/>
          <c:tx>
            <c:strRef>
              <c:f>game_log!$O$1</c:f>
              <c:strCache>
                <c:ptCount val="1"/>
                <c:pt idx="0">
                  <c:v>Lang Hits</c:v>
                </c:pt>
              </c:strCache>
            </c:strRef>
          </c:tx>
          <c:spPr>
            <a:ln w="31750" cap="rnd">
              <a:solidFill>
                <a:schemeClr val="accent1">
                  <a:alpha val="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trendline>
            <c:spPr>
              <a:ln w="31750" cap="rnd">
                <a:solidFill>
                  <a:srgbClr val="0070C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val>
            <c:numRef>
              <c:f>game_log!$O$2:$O$19</c:f>
              <c:numCache>
                <c:formatCode>General</c:formatCode>
                <c:ptCount val="18"/>
                <c:pt idx="0">
                  <c:v>11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20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17</c:v>
                </c:pt>
                <c:pt idx="11">
                  <c:v>13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2-A446-A98B-091AEEB0C7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4764239"/>
        <c:axId val="634912975"/>
      </c:lineChart>
      <c:catAx>
        <c:axId val="634764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12975"/>
        <c:crosses val="autoZero"/>
        <c:auto val="1"/>
        <c:lblAlgn val="ctr"/>
        <c:lblOffset val="100"/>
        <c:noMultiLvlLbl val="0"/>
      </c:catAx>
      <c:valAx>
        <c:axId val="634912975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666750</xdr:colOff>
      <xdr:row>1</xdr:row>
      <xdr:rowOff>67734</xdr:rowOff>
    </xdr:from>
    <xdr:to>
      <xdr:col>27</xdr:col>
      <xdr:colOff>330200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74154-D831-C25F-DF0F-5590936E3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22</xdr:row>
      <xdr:rowOff>16934</xdr:rowOff>
    </xdr:from>
    <xdr:to>
      <xdr:col>27</xdr:col>
      <xdr:colOff>254000</xdr:colOff>
      <xdr:row>38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F02E1-F522-7741-9F73-ECCC240C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son Roah" refreshedDate="45407.512458101854" createdVersion="8" refreshedVersion="8" minRefreshableVersion="3" recordCount="36" xr:uid="{A7907618-8AE9-E346-B041-CC82E78167B3}">
  <cacheSource type="worksheet">
    <worksheetSource name="Table1"/>
  </cacheSource>
  <cacheFields count="33">
    <cacheField name="Game ID" numFmtId="0">
      <sharedItems containsSemiMixedTypes="0" containsString="0" containsNumber="1" containsInteger="1" minValue="220826865" maxValue="339575900"/>
    </cacheField>
    <cacheField name="Date" numFmtId="0">
      <sharedItems/>
    </cacheField>
    <cacheField name="Player" numFmtId="0">
      <sharedItems count="2">
        <s v="Lang"/>
        <s v="Roah"/>
      </sharedItems>
    </cacheField>
    <cacheField name="Team Status" numFmtId="0">
      <sharedItems/>
    </cacheField>
    <cacheField name="Team Name" numFmtId="0">
      <sharedItems count="3">
        <s v="Vanilla Gorillas"/>
        <s v="Super Sluggers"/>
        <s v="Anteaters"/>
      </sharedItems>
    </cacheField>
    <cacheField name="At Bats" numFmtId="0">
      <sharedItems containsSemiMixedTypes="0" containsString="0" containsNumber="1" containsInteger="1" minValue="17" maxValue="45"/>
    </cacheField>
    <cacheField name="Total Hits" numFmtId="0">
      <sharedItems containsSemiMixedTypes="0" containsString="0" containsNumber="1" containsInteger="1" minValue="3" maxValue="20"/>
    </cacheField>
    <cacheField name="Singles" numFmtId="0">
      <sharedItems containsSemiMixedTypes="0" containsString="0" containsNumber="1" containsInteger="1" minValue="1" maxValue="12"/>
    </cacheField>
    <cacheField name="Doubles" numFmtId="0">
      <sharedItems containsSemiMixedTypes="0" containsString="0" containsNumber="1" containsInteger="1" minValue="0" maxValue="4"/>
    </cacheField>
    <cacheField name="Triples" numFmtId="0">
      <sharedItems containsSemiMixedTypes="0" containsString="0" containsNumber="1" containsInteger="1" minValue="0" maxValue="2"/>
    </cacheField>
    <cacheField name="Home Runs" numFmtId="0">
      <sharedItems containsSemiMixedTypes="0" containsString="0" containsNumber="1" containsInteger="1" minValue="0" maxValue="7"/>
    </cacheField>
    <cacheField name="RBIs" numFmtId="0">
      <sharedItems containsSemiMixedTypes="0" containsString="0" containsNumber="1" containsInteger="1" minValue="0" maxValue="14"/>
    </cacheField>
    <cacheField name="Walks" numFmtId="0">
      <sharedItems containsSemiMixedTypes="0" containsString="0" containsNumber="1" containsInteger="1" minValue="0" maxValue="4"/>
    </cacheField>
    <cacheField name="Strikeouts" numFmtId="0">
      <sharedItems containsSemiMixedTypes="0" containsString="0" containsNumber="1" containsInteger="1" minValue="1" maxValue="15"/>
    </cacheField>
    <cacheField name="BA" numFmtId="0">
      <sharedItems containsSemiMixedTypes="0" containsString="0" containsNumber="1" minValue="0.115" maxValue="0.54200000000000004"/>
    </cacheField>
    <cacheField name="OBP" numFmtId="0">
      <sharedItems containsSemiMixedTypes="0" containsString="0" containsNumber="1" minValue="0.14799999999999999" maxValue="0.57699999999999996"/>
    </cacheField>
    <cacheField name="SLG" numFmtId="0">
      <sharedItems containsSemiMixedTypes="0" containsString="0" containsNumber="1" minValue="0.192" maxValue="1.417"/>
    </cacheField>
    <cacheField name="OPS" numFmtId="0">
      <sharedItems containsSemiMixedTypes="0" containsString="0" containsNumber="1" minValue="0.34" maxValue="1.994"/>
    </cacheField>
    <cacheField name="runs_1" numFmtId="0">
      <sharedItems containsSemiMixedTypes="0" containsString="0" containsNumber="1" containsInteger="1" minValue="0" maxValue="3"/>
    </cacheField>
    <cacheField name="runs_2" numFmtId="0">
      <sharedItems containsSemiMixedTypes="0" containsString="0" containsNumber="1" containsInteger="1" minValue="0" maxValue="4"/>
    </cacheField>
    <cacheField name="runs_3" numFmtId="0">
      <sharedItems containsSemiMixedTypes="0" containsString="0" containsNumber="1" containsInteger="1" minValue="0" maxValue="5"/>
    </cacheField>
    <cacheField name="runs_4" numFmtId="0">
      <sharedItems containsSemiMixedTypes="0" containsString="0" containsNumber="1" containsInteger="1" minValue="0" maxValue="4"/>
    </cacheField>
    <cacheField name="runs_5" numFmtId="0">
      <sharedItems containsString="0" containsBlank="1" containsNumber="1" containsInteger="1" minValue="0" maxValue="6"/>
    </cacheField>
    <cacheField name="runs_6" numFmtId="0">
      <sharedItems containsString="0" containsBlank="1" containsNumber="1" containsInteger="1" minValue="0" maxValue="2"/>
    </cacheField>
    <cacheField name="runs_7" numFmtId="0">
      <sharedItems containsString="0" containsBlank="1" containsNumber="1" containsInteger="1" minValue="0" maxValue="4"/>
    </cacheField>
    <cacheField name="runs_8" numFmtId="0">
      <sharedItems containsString="0" containsBlank="1" containsNumber="1" containsInteger="1" minValue="0" maxValue="3"/>
    </cacheField>
    <cacheField name="runs_9" numFmtId="0">
      <sharedItems containsBlank="1"/>
    </cacheField>
    <cacheField name="runs_10" numFmtId="0">
      <sharedItems containsNonDate="0" containsString="0" containsBlank="1"/>
    </cacheField>
    <cacheField name="runs_11" numFmtId="0">
      <sharedItems containsNonDate="0" containsString="0" containsBlank="1"/>
    </cacheField>
    <cacheField name="Season BA" numFmtId="0" formula="'Total Hits' /'At Bats'" databaseField="0"/>
    <cacheField name="Season OBP" numFmtId="0" formula=" ('Total Hits' +Walks ) / ('At Bats' +Walks )" databaseField="0"/>
    <cacheField name="Field1" numFmtId="0" formula=" (Singles +Doubles *2 +Triples *3 +'Home Runs' *4) / ('At Bats' )" databaseField="0"/>
    <cacheField name="Season OPS" numFmtId="0" formula="'Season OBP' +Field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235604919"/>
    <s v="04/09/2024 23:05:16"/>
    <x v="0"/>
    <s v="Home"/>
    <x v="0"/>
    <n v="29"/>
    <n v="13"/>
    <n v="9"/>
    <n v="0"/>
    <n v="0"/>
    <n v="4"/>
    <n v="8"/>
    <n v="2"/>
    <n v="3"/>
    <n v="0.44800000000000001"/>
    <n v="0.48399999999999999"/>
    <n v="0.86199999999999999"/>
    <n v="1.3460000000000001"/>
    <n v="0"/>
    <n v="3"/>
    <n v="1"/>
    <n v="4"/>
    <n v="0"/>
    <n v="0"/>
    <n v="0"/>
    <m/>
    <m/>
    <m/>
    <m/>
  </r>
  <r>
    <n v="235270491"/>
    <s v="04/09/2024 22:21:00"/>
    <x v="0"/>
    <s v="Away"/>
    <x v="0"/>
    <n v="34"/>
    <n v="17"/>
    <n v="8"/>
    <n v="4"/>
    <n v="0"/>
    <n v="5"/>
    <n v="12"/>
    <n v="0"/>
    <n v="4"/>
    <n v="0.5"/>
    <n v="0.5"/>
    <n v="1.0589999999999999"/>
    <n v="1.5589999999999999"/>
    <n v="3"/>
    <n v="1"/>
    <n v="5"/>
    <n v="2"/>
    <n v="2"/>
    <n v="0"/>
    <n v="0"/>
    <m/>
    <m/>
    <m/>
    <m/>
  </r>
  <r>
    <n v="228719048"/>
    <s v="04/08/2024 21:41:59"/>
    <x v="0"/>
    <s v="Away"/>
    <x v="0"/>
    <n v="30"/>
    <n v="10"/>
    <n v="8"/>
    <n v="1"/>
    <n v="1"/>
    <n v="0"/>
    <n v="5"/>
    <n v="1"/>
    <n v="3"/>
    <n v="0.33300000000000002"/>
    <n v="0.35499999999999998"/>
    <n v="0.433"/>
    <n v="0.78800000000000003"/>
    <n v="3"/>
    <n v="0"/>
    <n v="0"/>
    <n v="0"/>
    <n v="0"/>
    <n v="1"/>
    <n v="0"/>
    <n v="1"/>
    <m/>
    <m/>
    <m/>
  </r>
  <r>
    <n v="224904897"/>
    <s v="04/08/2024 05:03:55"/>
    <x v="0"/>
    <s v="Away"/>
    <x v="0"/>
    <n v="33"/>
    <n v="10"/>
    <n v="6"/>
    <n v="4"/>
    <n v="0"/>
    <n v="0"/>
    <n v="5"/>
    <n v="1"/>
    <n v="3"/>
    <n v="0.30299999999999999"/>
    <n v="0.32400000000000001"/>
    <n v="0.42399999999999999"/>
    <n v="0.748"/>
    <n v="1"/>
    <n v="1"/>
    <n v="0"/>
    <n v="0"/>
    <n v="0"/>
    <n v="0"/>
    <n v="0"/>
    <n v="1"/>
    <s v="2"/>
    <m/>
    <m/>
  </r>
  <r>
    <n v="224505393"/>
    <s v="04/08/2024 04:08:15"/>
    <x v="0"/>
    <s v="Home"/>
    <x v="0"/>
    <n v="24"/>
    <n v="10"/>
    <n v="7"/>
    <n v="2"/>
    <n v="0"/>
    <n v="1"/>
    <n v="3"/>
    <n v="0"/>
    <n v="2"/>
    <n v="0.41699999999999998"/>
    <n v="0.41699999999999998"/>
    <n v="0.625"/>
    <n v="1.042"/>
    <n v="0"/>
    <n v="3"/>
    <n v="0"/>
    <n v="0"/>
    <n v="0"/>
    <n v="0"/>
    <n v="0"/>
    <m/>
    <m/>
    <m/>
    <m/>
  </r>
  <r>
    <n v="223398867"/>
    <s v="04/08/2024 02:12:45"/>
    <x v="0"/>
    <s v="Away"/>
    <x v="0"/>
    <n v="25"/>
    <n v="7"/>
    <n v="5"/>
    <n v="1"/>
    <n v="1"/>
    <n v="0"/>
    <n v="3"/>
    <n v="0"/>
    <n v="2"/>
    <n v="0.28000000000000003"/>
    <n v="0.28000000000000003"/>
    <n v="0.4"/>
    <n v="0.68"/>
    <n v="1"/>
    <n v="0"/>
    <n v="0"/>
    <n v="0"/>
    <n v="0"/>
    <n v="1"/>
    <n v="1"/>
    <m/>
    <m/>
    <m/>
    <m/>
  </r>
  <r>
    <n v="221228157"/>
    <s v="04/07/2024 22:46:26"/>
    <x v="0"/>
    <s v="Home"/>
    <x v="0"/>
    <n v="24"/>
    <n v="13"/>
    <n v="4"/>
    <n v="3"/>
    <n v="0"/>
    <n v="6"/>
    <n v="12"/>
    <n v="2"/>
    <n v="1"/>
    <n v="0.54200000000000004"/>
    <n v="0.57699999999999996"/>
    <n v="1.417"/>
    <n v="1.994"/>
    <n v="3"/>
    <n v="2"/>
    <n v="4"/>
    <n v="3"/>
    <m/>
    <m/>
    <m/>
    <m/>
    <m/>
    <m/>
    <m/>
  </r>
  <r>
    <n v="220826865"/>
    <s v="04/07/2024 22:06:21"/>
    <x v="0"/>
    <s v="Away"/>
    <x v="0"/>
    <n v="28"/>
    <n v="8"/>
    <n v="4"/>
    <n v="0"/>
    <n v="0"/>
    <n v="4"/>
    <n v="6"/>
    <n v="0"/>
    <n v="2"/>
    <n v="0.28599999999999998"/>
    <n v="0.28599999999999998"/>
    <n v="0.71399999999999997"/>
    <n v="1"/>
    <n v="0"/>
    <n v="0"/>
    <n v="3"/>
    <n v="0"/>
    <n v="0"/>
    <n v="2"/>
    <n v="1"/>
    <m/>
    <m/>
    <m/>
    <m/>
  </r>
  <r>
    <n v="239132666"/>
    <s v="04/10/2024 06:31:07"/>
    <x v="0"/>
    <s v="Home"/>
    <x v="0"/>
    <n v="36"/>
    <n v="8"/>
    <n v="5"/>
    <n v="2"/>
    <n v="0"/>
    <n v="1"/>
    <n v="3"/>
    <n v="4"/>
    <n v="9"/>
    <n v="0.222"/>
    <n v="0.3"/>
    <n v="0.36099999999999999"/>
    <n v="0.66100000000000003"/>
    <n v="0"/>
    <n v="0"/>
    <n v="0"/>
    <n v="0"/>
    <n v="0"/>
    <n v="0"/>
    <n v="0"/>
    <n v="3"/>
    <s v="0"/>
    <m/>
    <m/>
  </r>
  <r>
    <n v="238901960"/>
    <s v="04/10/2024 05:32:37"/>
    <x v="0"/>
    <s v="Away"/>
    <x v="0"/>
    <n v="30"/>
    <n v="10"/>
    <n v="7"/>
    <n v="2"/>
    <n v="0"/>
    <n v="1"/>
    <n v="6"/>
    <n v="1"/>
    <n v="5"/>
    <n v="0.33300000000000002"/>
    <n v="0.35499999999999998"/>
    <n v="0.5"/>
    <n v="0.85499999999999998"/>
    <n v="0"/>
    <n v="4"/>
    <n v="0"/>
    <n v="0"/>
    <n v="0"/>
    <n v="2"/>
    <n v="0"/>
    <m/>
    <m/>
    <m/>
    <m/>
  </r>
  <r>
    <n v="291790473"/>
    <s v="04/16/2024 20:41:07"/>
    <x v="0"/>
    <s v="Away"/>
    <x v="0"/>
    <n v="42"/>
    <n v="20"/>
    <n v="12"/>
    <n v="4"/>
    <n v="1"/>
    <n v="3"/>
    <n v="14"/>
    <n v="0"/>
    <n v="4"/>
    <n v="0.47599999999999998"/>
    <n v="0.47599999999999998"/>
    <n v="0.83299999999999996"/>
    <n v="1.31"/>
    <n v="0"/>
    <n v="3"/>
    <n v="1"/>
    <n v="0"/>
    <n v="6"/>
    <n v="0"/>
    <n v="4"/>
    <n v="0"/>
    <s v="0"/>
    <m/>
    <m/>
  </r>
  <r>
    <n v="288014149"/>
    <s v="04/16/2024 04:32:01"/>
    <x v="0"/>
    <s v="Home"/>
    <x v="0"/>
    <n v="45"/>
    <n v="12"/>
    <n v="9"/>
    <n v="1"/>
    <n v="0"/>
    <n v="2"/>
    <n v="4"/>
    <n v="2"/>
    <n v="6"/>
    <n v="0.26700000000000002"/>
    <n v="0.29799999999999999"/>
    <n v="0.42199999999999999"/>
    <n v="0.72"/>
    <n v="0"/>
    <n v="1"/>
    <n v="0"/>
    <n v="0"/>
    <n v="0"/>
    <n v="0"/>
    <n v="0"/>
    <n v="0"/>
    <s v="1"/>
    <m/>
    <m/>
  </r>
  <r>
    <n v="253289180"/>
    <s v="04/12/2024 05:44:02"/>
    <x v="0"/>
    <s v="Away"/>
    <x v="0"/>
    <n v="27"/>
    <n v="7"/>
    <n v="7"/>
    <n v="0"/>
    <n v="0"/>
    <n v="0"/>
    <n v="0"/>
    <n v="0"/>
    <n v="1"/>
    <n v="0.25900000000000001"/>
    <n v="0.25900000000000001"/>
    <n v="0.25900000000000001"/>
    <n v="0.51900000000000002"/>
    <n v="0"/>
    <n v="0"/>
    <n v="0"/>
    <n v="0"/>
    <n v="0"/>
    <n v="0"/>
    <n v="0"/>
    <m/>
    <m/>
    <m/>
    <m/>
  </r>
  <r>
    <n v="249054369"/>
    <s v="04/11/2024 21:35:57"/>
    <x v="0"/>
    <s v="Away"/>
    <x v="0"/>
    <n v="21"/>
    <n v="7"/>
    <n v="5"/>
    <n v="2"/>
    <n v="0"/>
    <n v="0"/>
    <n v="3"/>
    <n v="2"/>
    <n v="1"/>
    <n v="0.33300000000000002"/>
    <n v="0.39100000000000001"/>
    <n v="0.42899999999999999"/>
    <n v="0.82"/>
    <n v="0"/>
    <n v="0"/>
    <n v="0"/>
    <n v="1"/>
    <n v="2"/>
    <m/>
    <m/>
    <m/>
    <m/>
    <m/>
    <m/>
  </r>
  <r>
    <n v="248817561"/>
    <s v="04/11/2024 21:03:16"/>
    <x v="0"/>
    <s v="Home"/>
    <x v="0"/>
    <n v="26"/>
    <n v="8"/>
    <n v="5"/>
    <n v="3"/>
    <n v="0"/>
    <n v="0"/>
    <n v="1"/>
    <n v="0"/>
    <n v="1"/>
    <n v="0.308"/>
    <n v="0.308"/>
    <n v="0.42299999999999999"/>
    <n v="0.73099999999999998"/>
    <n v="0"/>
    <n v="0"/>
    <n v="0"/>
    <n v="0"/>
    <n v="0"/>
    <n v="0"/>
    <n v="0"/>
    <n v="1"/>
    <m/>
    <m/>
    <m/>
  </r>
  <r>
    <n v="315538466"/>
    <s v="04/19/2024 23:10:09"/>
    <x v="0"/>
    <s v="Home"/>
    <x v="0"/>
    <n v="35"/>
    <n v="11"/>
    <n v="5"/>
    <n v="1"/>
    <n v="2"/>
    <n v="3"/>
    <n v="6"/>
    <n v="1"/>
    <n v="6"/>
    <n v="0.314"/>
    <n v="0.33300000000000002"/>
    <n v="0.71399999999999997"/>
    <n v="1.048"/>
    <n v="0"/>
    <n v="1"/>
    <n v="2"/>
    <n v="1"/>
    <n v="2"/>
    <n v="0"/>
    <n v="0"/>
    <n v="0"/>
    <s v="X"/>
    <m/>
    <m/>
  </r>
  <r>
    <n v="339162924"/>
    <s v="04/22/2024 20:40:22"/>
    <x v="0"/>
    <s v="Home"/>
    <x v="0"/>
    <n v="35"/>
    <n v="9"/>
    <n v="5"/>
    <n v="2"/>
    <n v="0"/>
    <n v="2"/>
    <n v="5"/>
    <n v="0"/>
    <n v="7"/>
    <n v="0.25700000000000001"/>
    <n v="0.25700000000000001"/>
    <n v="0.48599999999999999"/>
    <n v="0.74299999999999999"/>
    <n v="0"/>
    <n v="0"/>
    <n v="0"/>
    <n v="1"/>
    <n v="0"/>
    <n v="0"/>
    <n v="0"/>
    <n v="2"/>
    <s v="2"/>
    <m/>
    <m/>
  </r>
  <r>
    <n v="339575900"/>
    <s v="04/22/2024 21:37:23"/>
    <x v="0"/>
    <s v="Away"/>
    <x v="0"/>
    <n v="38"/>
    <n v="11"/>
    <n v="7"/>
    <n v="2"/>
    <n v="1"/>
    <n v="1"/>
    <n v="4"/>
    <n v="0"/>
    <n v="15"/>
    <n v="0.28899999999999998"/>
    <n v="0.28899999999999998"/>
    <n v="0.47399999999999998"/>
    <n v="0.76300000000000001"/>
    <n v="0"/>
    <n v="0"/>
    <n v="0"/>
    <n v="0"/>
    <n v="1"/>
    <n v="0"/>
    <n v="3"/>
    <n v="0"/>
    <s v="0"/>
    <m/>
    <m/>
  </r>
  <r>
    <n v="235604919"/>
    <s v="04/09/2024 23:05:16"/>
    <x v="1"/>
    <s v="Away"/>
    <x v="1"/>
    <n v="30"/>
    <n v="9"/>
    <n v="4"/>
    <n v="3"/>
    <n v="0"/>
    <n v="2"/>
    <n v="6"/>
    <n v="1"/>
    <n v="4"/>
    <n v="0.3"/>
    <n v="0.32300000000000001"/>
    <n v="0.6"/>
    <n v="0.92300000000000004"/>
    <n v="0"/>
    <n v="1"/>
    <n v="0"/>
    <n v="0"/>
    <n v="0"/>
    <n v="2"/>
    <n v="3"/>
    <m/>
    <m/>
    <m/>
    <m/>
  </r>
  <r>
    <n v="235270491"/>
    <s v="04/09/2024 22:21:00"/>
    <x v="1"/>
    <s v="Home"/>
    <x v="1"/>
    <n v="35"/>
    <n v="14"/>
    <n v="7"/>
    <n v="0"/>
    <n v="0"/>
    <n v="7"/>
    <n v="11"/>
    <n v="0"/>
    <n v="7"/>
    <n v="0.4"/>
    <n v="0.4"/>
    <n v="1"/>
    <n v="1.4"/>
    <n v="0"/>
    <n v="1"/>
    <n v="5"/>
    <n v="2"/>
    <n v="0"/>
    <n v="0"/>
    <n v="3"/>
    <m/>
    <m/>
    <m/>
    <m/>
  </r>
  <r>
    <n v="228719048"/>
    <s v="04/08/2024 21:41:59"/>
    <x v="1"/>
    <s v="Home"/>
    <x v="1"/>
    <n v="32"/>
    <n v="10"/>
    <n v="7"/>
    <n v="1"/>
    <n v="1"/>
    <n v="1"/>
    <n v="6"/>
    <n v="3"/>
    <n v="5"/>
    <n v="0.312"/>
    <n v="0.371"/>
    <n v="0.5"/>
    <n v="0.871"/>
    <n v="1"/>
    <n v="1"/>
    <n v="1"/>
    <n v="0"/>
    <n v="1"/>
    <n v="0"/>
    <n v="0"/>
    <n v="2"/>
    <m/>
    <m/>
    <m/>
  </r>
  <r>
    <n v="224904897"/>
    <s v="04/08/2024 05:03:55"/>
    <x v="1"/>
    <s v="Home"/>
    <x v="2"/>
    <n v="34"/>
    <n v="9"/>
    <n v="5"/>
    <n v="1"/>
    <n v="1"/>
    <n v="2"/>
    <n v="3"/>
    <n v="0"/>
    <n v="8"/>
    <n v="0.26500000000000001"/>
    <n v="0.26500000000000001"/>
    <n v="0.52900000000000003"/>
    <n v="0.79400000000000004"/>
    <n v="0"/>
    <n v="0"/>
    <n v="1"/>
    <n v="1"/>
    <n v="0"/>
    <n v="0"/>
    <n v="0"/>
    <n v="1"/>
    <s v="0"/>
    <m/>
    <m/>
  </r>
  <r>
    <n v="224505393"/>
    <s v="04/08/2024 04:08:15"/>
    <x v="1"/>
    <s v="Away"/>
    <x v="2"/>
    <n v="25"/>
    <n v="6"/>
    <n v="4"/>
    <n v="1"/>
    <n v="0"/>
    <n v="1"/>
    <n v="1"/>
    <n v="2"/>
    <n v="7"/>
    <n v="0.24"/>
    <n v="0.29599999999999999"/>
    <n v="0.4"/>
    <n v="0.69599999999999995"/>
    <n v="1"/>
    <n v="0"/>
    <n v="0"/>
    <n v="0"/>
    <n v="0"/>
    <n v="0"/>
    <n v="0"/>
    <m/>
    <m/>
    <m/>
    <m/>
  </r>
  <r>
    <n v="223398867"/>
    <s v="04/08/2024 02:12:45"/>
    <x v="1"/>
    <s v="Home"/>
    <x v="2"/>
    <n v="25"/>
    <n v="4"/>
    <n v="1"/>
    <n v="1"/>
    <n v="0"/>
    <n v="2"/>
    <n v="2"/>
    <n v="2"/>
    <n v="2"/>
    <n v="0.16"/>
    <n v="0.222"/>
    <n v="0.44"/>
    <n v="0.66200000000000003"/>
    <n v="1"/>
    <n v="0"/>
    <n v="0"/>
    <n v="0"/>
    <n v="0"/>
    <n v="1"/>
    <n v="0"/>
    <m/>
    <m/>
    <m/>
    <m/>
  </r>
  <r>
    <n v="221228157"/>
    <s v="04/07/2024 22:46:26"/>
    <x v="1"/>
    <s v="Away"/>
    <x v="2"/>
    <n v="18"/>
    <n v="6"/>
    <n v="4"/>
    <n v="1"/>
    <n v="0"/>
    <n v="1"/>
    <n v="2"/>
    <n v="0"/>
    <n v="1"/>
    <n v="0.33300000000000002"/>
    <n v="0.33300000000000002"/>
    <n v="0.55600000000000005"/>
    <n v="0.88900000000000001"/>
    <n v="0"/>
    <n v="0"/>
    <n v="0"/>
    <n v="2"/>
    <m/>
    <m/>
    <m/>
    <m/>
    <m/>
    <m/>
    <m/>
  </r>
  <r>
    <n v="220826865"/>
    <s v="04/07/2024 22:06:21"/>
    <x v="1"/>
    <s v="Home"/>
    <x v="2"/>
    <n v="30"/>
    <n v="12"/>
    <n v="9"/>
    <n v="0"/>
    <n v="1"/>
    <n v="2"/>
    <n v="5"/>
    <n v="0"/>
    <n v="5"/>
    <n v="0.4"/>
    <n v="0.4"/>
    <n v="0.66700000000000004"/>
    <n v="1.0669999999999999"/>
    <n v="0"/>
    <n v="0"/>
    <n v="4"/>
    <n v="1"/>
    <n v="0"/>
    <n v="0"/>
    <n v="0"/>
    <m/>
    <m/>
    <m/>
    <m/>
  </r>
  <r>
    <n v="239132666"/>
    <s v="04/10/2024 06:31:07"/>
    <x v="1"/>
    <s v="Away"/>
    <x v="1"/>
    <n v="33"/>
    <n v="5"/>
    <n v="3"/>
    <n v="1"/>
    <n v="0"/>
    <n v="1"/>
    <n v="4"/>
    <n v="3"/>
    <n v="2"/>
    <n v="0.152"/>
    <n v="0.222"/>
    <n v="0.27300000000000002"/>
    <n v="0.495"/>
    <n v="0"/>
    <n v="0"/>
    <n v="0"/>
    <n v="0"/>
    <n v="0"/>
    <n v="0"/>
    <n v="0"/>
    <n v="3"/>
    <s v="1"/>
    <m/>
    <m/>
  </r>
  <r>
    <n v="238901960"/>
    <s v="04/10/2024 05:32:37"/>
    <x v="1"/>
    <s v="Home"/>
    <x v="1"/>
    <n v="33"/>
    <n v="15"/>
    <n v="6"/>
    <n v="3"/>
    <n v="1"/>
    <n v="5"/>
    <n v="14"/>
    <n v="2"/>
    <n v="4"/>
    <n v="0.45500000000000002"/>
    <n v="0.48599999999999999"/>
    <n v="1.0609999999999999"/>
    <n v="1.546"/>
    <n v="0"/>
    <n v="4"/>
    <n v="5"/>
    <n v="4"/>
    <n v="0"/>
    <n v="1"/>
    <n v="0"/>
    <m/>
    <m/>
    <m/>
    <m/>
  </r>
  <r>
    <n v="291790473"/>
    <s v="04/16/2024 20:41:07"/>
    <x v="1"/>
    <s v="Home"/>
    <x v="1"/>
    <n v="35"/>
    <n v="8"/>
    <n v="3"/>
    <n v="0"/>
    <n v="0"/>
    <n v="5"/>
    <n v="7"/>
    <n v="2"/>
    <n v="6"/>
    <n v="0.22900000000000001"/>
    <n v="0.27"/>
    <n v="0.65700000000000003"/>
    <n v="0.92700000000000005"/>
    <n v="0"/>
    <n v="3"/>
    <n v="3"/>
    <n v="0"/>
    <n v="0"/>
    <n v="1"/>
    <n v="0"/>
    <n v="0"/>
    <s v="0"/>
    <m/>
    <m/>
  </r>
  <r>
    <n v="288014149"/>
    <s v="04/16/2024 04:32:01"/>
    <x v="1"/>
    <s v="Away"/>
    <x v="1"/>
    <n v="40"/>
    <n v="7"/>
    <n v="4"/>
    <n v="0"/>
    <n v="0"/>
    <n v="3"/>
    <n v="5"/>
    <n v="4"/>
    <n v="13"/>
    <n v="0.17499999999999999"/>
    <n v="0.25"/>
    <n v="0.4"/>
    <n v="0.65"/>
    <n v="0"/>
    <n v="0"/>
    <n v="2"/>
    <n v="1"/>
    <n v="0"/>
    <n v="0"/>
    <n v="0"/>
    <n v="0"/>
    <s v="2"/>
    <m/>
    <m/>
  </r>
  <r>
    <n v="253289180"/>
    <s v="04/12/2024 05:44:02"/>
    <x v="1"/>
    <s v="Home"/>
    <x v="1"/>
    <n v="22"/>
    <n v="5"/>
    <n v="3"/>
    <n v="0"/>
    <n v="0"/>
    <n v="2"/>
    <n v="2"/>
    <n v="0"/>
    <n v="5"/>
    <n v="0.22700000000000001"/>
    <n v="0.22700000000000001"/>
    <n v="0.5"/>
    <n v="0.72699999999999998"/>
    <n v="0"/>
    <n v="0"/>
    <n v="1"/>
    <n v="1"/>
    <n v="0"/>
    <n v="0"/>
    <n v="0"/>
    <m/>
    <m/>
    <m/>
    <m/>
  </r>
  <r>
    <n v="249054369"/>
    <s v="04/11/2024 21:35:57"/>
    <x v="1"/>
    <s v="Home"/>
    <x v="1"/>
    <n v="17"/>
    <n v="6"/>
    <n v="3"/>
    <n v="2"/>
    <n v="0"/>
    <n v="1"/>
    <n v="6"/>
    <n v="1"/>
    <n v="2"/>
    <n v="0.35299999999999998"/>
    <n v="0.38900000000000001"/>
    <n v="0.64700000000000002"/>
    <n v="1.036"/>
    <n v="2"/>
    <n v="0"/>
    <n v="0"/>
    <n v="0"/>
    <n v="4"/>
    <m/>
    <m/>
    <m/>
    <m/>
    <m/>
    <m/>
  </r>
  <r>
    <n v="248817561"/>
    <s v="04/11/2024 21:03:16"/>
    <x v="1"/>
    <s v="Away"/>
    <x v="1"/>
    <n v="26"/>
    <n v="3"/>
    <n v="1"/>
    <n v="2"/>
    <n v="0"/>
    <n v="0"/>
    <n v="0"/>
    <n v="1"/>
    <n v="3"/>
    <n v="0.115"/>
    <n v="0.14799999999999999"/>
    <n v="0.192"/>
    <n v="0.34"/>
    <n v="0"/>
    <n v="0"/>
    <n v="0"/>
    <n v="0"/>
    <n v="0"/>
    <n v="0"/>
    <n v="0"/>
    <n v="0"/>
    <m/>
    <m/>
    <m/>
  </r>
  <r>
    <n v="315538466"/>
    <s v="04/19/2024 23:10:09"/>
    <x v="1"/>
    <s v="Away"/>
    <x v="1"/>
    <n v="37"/>
    <n v="9"/>
    <n v="5"/>
    <n v="0"/>
    <n v="0"/>
    <n v="4"/>
    <n v="8"/>
    <n v="1"/>
    <n v="8"/>
    <n v="0.24299999999999999"/>
    <n v="0.26300000000000001"/>
    <n v="0.56799999999999995"/>
    <n v="0.83099999999999996"/>
    <n v="0"/>
    <n v="2"/>
    <n v="0"/>
    <n v="2"/>
    <n v="0"/>
    <n v="0"/>
    <n v="0"/>
    <n v="2"/>
    <s v="2"/>
    <m/>
    <m/>
  </r>
  <r>
    <n v="339162924"/>
    <s v="04/22/2024 20:40:22"/>
    <x v="1"/>
    <s v="Away"/>
    <x v="1"/>
    <n v="35"/>
    <n v="12"/>
    <n v="4"/>
    <n v="3"/>
    <n v="0"/>
    <n v="5"/>
    <n v="9"/>
    <n v="2"/>
    <n v="8"/>
    <n v="0.34300000000000003"/>
    <n v="0.378"/>
    <n v="0.85699999999999998"/>
    <n v="1.236"/>
    <n v="1"/>
    <n v="0"/>
    <n v="1"/>
    <n v="1"/>
    <n v="4"/>
    <n v="2"/>
    <n v="1"/>
    <n v="0"/>
    <s v="0"/>
    <m/>
    <m/>
  </r>
  <r>
    <n v="339575900"/>
    <s v="04/22/2024 21:37:23"/>
    <x v="1"/>
    <s v="Home"/>
    <x v="1"/>
    <n v="38"/>
    <n v="12"/>
    <n v="8"/>
    <n v="1"/>
    <n v="0"/>
    <n v="3"/>
    <n v="8"/>
    <n v="2"/>
    <n v="12"/>
    <n v="0.316"/>
    <n v="0.35"/>
    <n v="0.57899999999999996"/>
    <n v="0.92900000000000005"/>
    <n v="0"/>
    <n v="1"/>
    <n v="0"/>
    <n v="0"/>
    <n v="1"/>
    <n v="0"/>
    <n v="0"/>
    <n v="2"/>
    <s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CCA97-43BA-6046-A9E8-6B5D14A9DC19}" name="PivotTable1" cacheId="12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3:M12" firstHeaderRow="1" firstDataRow="3" firstDataCol="1"/>
  <pivotFields count="33">
    <pivotField dataField="1" showAll="0"/>
    <pivotField showAll="0"/>
    <pivotField axis="axisCol" showAll="0" sortType="descending">
      <items count="3">
        <item x="1"/>
        <item x="0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2">
    <field x="2"/>
    <field x="4"/>
  </colFields>
  <colItems count="5">
    <i>
      <x/>
      <x/>
    </i>
    <i r="1">
      <x v="1"/>
    </i>
    <i t="default">
      <x/>
    </i>
    <i>
      <x v="1"/>
      <x v="2"/>
    </i>
    <i t="default">
      <x v="1"/>
    </i>
  </colItems>
  <dataFields count="7">
    <dataField name="Games" fld="0" subtotal="count" baseField="0" baseItem="0"/>
    <dataField name="Hits" fld="6" baseField="0" baseItem="0"/>
    <dataField name="Dingers" fld="10" baseField="0" baseItem="0"/>
    <dataField name="Batting Avg" fld="29" baseField="0" baseItem="0"/>
    <dataField name="On Base %" fld="30" baseField="0" baseItem="0"/>
    <dataField name="Slugging %" fld="31" baseField="0" baseItem="0"/>
    <dataField name="OPS!" fld="32" baseField="0" baseItem="0"/>
  </dataFields>
  <formats count="11">
    <format dxfId="77">
      <pivotArea collapsedLevelsAreSubtotals="1" fieldPosition="0">
        <references count="1">
          <reference field="4294967294" count="4">
            <x v="3"/>
            <x v="4"/>
            <x v="5"/>
            <x v="6"/>
          </reference>
        </references>
      </pivotArea>
    </format>
    <format dxfId="76">
      <pivotArea outline="0" collapsedLevelsAreSubtotals="1" fieldPosition="0">
        <references count="1">
          <reference field="2" count="0" selected="0"/>
        </references>
      </pivotArea>
    </format>
    <format dxfId="75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70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2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-2" type="button" dataOnly="0" labelOnly="1" outline="0" axis="axisRow" fieldPosition="0"/>
    </format>
    <format dxfId="56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55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6E9D57-08D7-A549-A8BF-FBEE8CAC34BF}" name="Table1" displayName="Table1" ref="A1:AA37" totalsRowShown="0">
  <autoFilter ref="A1:AA37" xr:uid="{DB6E9D57-08D7-A549-A8BF-FBEE8CAC34BF}"/>
  <sortState xmlns:xlrd2="http://schemas.microsoft.com/office/spreadsheetml/2017/richdata2" ref="A2:AA37">
    <sortCondition ref="C1:C37"/>
  </sortState>
  <tableColumns count="27">
    <tableColumn id="1" xr3:uid="{2FF65D58-786C-CF4D-8B82-30FBCE02983E}" name="Game ID"/>
    <tableColumn id="2" xr3:uid="{458C0F53-26E5-CD43-AA55-39A01DE99F2E}" name="Date"/>
    <tableColumn id="3" xr3:uid="{531A0518-8F71-6E41-9B75-DD253ED3EB5B}" name="Player"/>
    <tableColumn id="4" xr3:uid="{9C782B43-FE6D-0E40-BDBA-7A1A92CF8112}" name="Team Status"/>
    <tableColumn id="5" xr3:uid="{F246E5D4-EBD1-364F-9C01-901E045D2994}" name="Team Name"/>
    <tableColumn id="6" xr3:uid="{39D9FD7B-69E2-4349-B9F4-C758A5C1BC6D}" name="At Bats"/>
    <tableColumn id="7" xr3:uid="{448F8142-BA55-C240-86DC-7230F4D38680}" name="Total Hits"/>
    <tableColumn id="8" xr3:uid="{88090E43-8544-E04F-A524-5ECF7999E5DD}" name="Singles"/>
    <tableColumn id="9" xr3:uid="{F38DC19D-D328-DD4C-8409-B956662104A1}" name="Doubles"/>
    <tableColumn id="10" xr3:uid="{A5BC8EA6-D89C-4C4C-86DD-B833C10C695C}" name="Triples"/>
    <tableColumn id="11" xr3:uid="{DAACE663-C330-1245-9952-D6E0379FAA98}" name="Home Runs"/>
    <tableColumn id="12" xr3:uid="{A1618815-5917-DE45-B3B2-22316F149719}" name="RBIs"/>
    <tableColumn id="13" xr3:uid="{944C438C-279E-D14A-8C38-31784F4F872B}" name="Walks"/>
    <tableColumn id="14" xr3:uid="{2AA0F990-A6B2-1243-8416-C4C54C4FEA51}" name="Strikeouts"/>
    <tableColumn id="15" xr3:uid="{6B5768E2-BEA9-904B-9D02-DC5649DD6118}" name="BA"/>
    <tableColumn id="16" xr3:uid="{68005078-550F-AD45-9E41-0BB97F0A9C08}" name="OBP"/>
    <tableColumn id="17" xr3:uid="{8049C661-D22F-FE4B-800B-44D102DE486E}" name="SLG"/>
    <tableColumn id="18" xr3:uid="{80357CA0-15B8-4A40-961D-8EED6BF98A71}" name="OPS"/>
    <tableColumn id="19" xr3:uid="{16A7E377-EEA5-3B47-BB9A-92384C8742B7}" name="runs_1"/>
    <tableColumn id="20" xr3:uid="{09B2B83D-13C8-E240-A0B4-D410642DED58}" name="runs_2"/>
    <tableColumn id="21" xr3:uid="{2E838BB2-22B6-F547-83EE-B5F9808BFF8E}" name="runs_3"/>
    <tableColumn id="22" xr3:uid="{DBD967FA-A40A-A545-8E05-4CFBEE34026E}" name="runs_4"/>
    <tableColumn id="23" xr3:uid="{D2BD821A-3C79-5F45-8820-3B105B4BBFAB}" name="runs_5"/>
    <tableColumn id="24" xr3:uid="{72053967-DD7F-874F-AB51-846C019E1FC0}" name="runs_6"/>
    <tableColumn id="25" xr3:uid="{5B78142D-851B-F543-A913-76B141FFCAAB}" name="runs_7"/>
    <tableColumn id="26" xr3:uid="{B8A5FBF6-C75F-0141-9FFD-4F0D86130722}" name="runs_8"/>
    <tableColumn id="27" xr3:uid="{02E6F2AC-2D31-1F46-9D5A-F05B871D2FD0}" name="runs_9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ECAF8-6025-9C4F-9BDB-7ED87966209F}" name="Table2" displayName="Table2" ref="A1:R1048576" totalsRowShown="0">
  <autoFilter ref="A1:R1048576" xr:uid="{0A3ECAF8-6025-9C4F-9BDB-7ED87966209F}"/>
  <sortState xmlns:xlrd2="http://schemas.microsoft.com/office/spreadsheetml/2017/richdata2" ref="A2:R46">
    <sortCondition descending="1" ref="F1:F1048576"/>
  </sortState>
  <tableColumns count="18">
    <tableColumn id="1" xr3:uid="{28C26755-E4F5-5043-8A4C-C44899D7320E}" name="year"/>
    <tableColumn id="2" xr3:uid="{C9F0AFD6-1F2A-F841-8B0D-D617FB29CFE9}" name="team"/>
    <tableColumn id="3" xr3:uid="{AA4D5EAF-40C3-4B42-AA9B-23AEF64C6995}" name="name"/>
    <tableColumn id="4" xr3:uid="{0033968E-E302-9645-8195-9C71BD5303BE}" name="PA"/>
    <tableColumn id="5" xr3:uid="{99571BE5-A768-0A4F-8E3A-6D6FB4FAE41F}" name="ab"/>
    <tableColumn id="6" xr3:uid="{AF02F203-1812-8442-8299-9DA553F611D0}" name="h"/>
    <tableColumn id="7" xr3:uid="{ECF1526D-EFF2-514A-A811-0964F1F2F769}" name="doubles"/>
    <tableColumn id="8" xr3:uid="{4DC87F9F-12AF-7D49-BDDF-DDDCDD6EE893}" name="triples"/>
    <tableColumn id="9" xr3:uid="{96443391-4823-B74A-9D05-CE3E1C5A4355}" name="hr"/>
    <tableColumn id="10" xr3:uid="{4B0DEECE-91E6-204D-A234-FDBC742C5053}" name="rbi"/>
    <tableColumn id="11" xr3:uid="{89DF0F93-6A0C-BA49-BFA3-44A29EC8C64C}" name="bb"/>
    <tableColumn id="12" xr3:uid="{FB2151F7-E013-3043-A51A-5967A675E212}" name="so"/>
    <tableColumn id="13" xr3:uid="{9EA895AE-6E84-D24E-A645-C25B788F4FB2}" name="hbp"/>
    <tableColumn id="14" xr3:uid="{7A786E96-1A37-664F-993D-064D6F770982}" name="sf"/>
    <tableColumn id="15" xr3:uid="{DFED4109-7F47-EF4A-A967-39DDF7B9709D}" name="BA" dataDxfId="74"/>
    <tableColumn id="16" xr3:uid="{7EA42DAC-0AE0-AF4D-88E4-3476D5BD4949}" name="OBP" dataDxfId="73"/>
    <tableColumn id="17" xr3:uid="{4E4090FD-0A59-0E42-84AC-13F5F8FF9EA9}" name="SLG" dataDxfId="72"/>
    <tableColumn id="18" xr3:uid="{88111626-21D0-454C-BF71-6B839A0B05B1}" name="OPS" dataDxfId="71"/>
  </tableColumns>
  <tableStyleInfo name="TableStyleMedium10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D1B5F1-FAED-8D4D-ACE8-C6D75E1DFCD8}" name="Table3" displayName="Table3" ref="A1:R1048576" totalsRowShown="0">
  <autoFilter ref="A1:R1048576" xr:uid="{DDD1B5F1-FAED-8D4D-ACE8-C6D75E1DFCD8}"/>
  <sortState xmlns:xlrd2="http://schemas.microsoft.com/office/spreadsheetml/2017/richdata2" ref="A2:R31">
    <sortCondition descending="1" ref="D1:D1048576"/>
  </sortState>
  <tableColumns count="18">
    <tableColumn id="1" xr3:uid="{52EDD363-5848-6640-9B13-37F79F106572}" name="year"/>
    <tableColumn id="2" xr3:uid="{439F84F3-4531-C24C-B774-E2D5D60EFCE7}" name="team"/>
    <tableColumn id="3" xr3:uid="{DB1E3A19-EC96-C140-AAE8-80AD9434C1A5}" name="name"/>
    <tableColumn id="4" xr3:uid="{5F779CD7-CB2F-6243-9181-DA4534ADC825}" name="PA"/>
    <tableColumn id="5" xr3:uid="{B0DCE1A1-5F67-524F-8C66-936CFCE84B54}" name="ab"/>
    <tableColumn id="6" xr3:uid="{5635C2EE-E5C2-5B47-B15F-7B7F571482A2}" name="h"/>
    <tableColumn id="7" xr3:uid="{583030FF-1CE6-5243-8CF1-73BC8DC4D67B}" name="doubles"/>
    <tableColumn id="8" xr3:uid="{251E7D8A-75C5-AC46-B28B-914A57EA375B}" name="triples"/>
    <tableColumn id="9" xr3:uid="{23E56B87-0BB9-EA48-BC2B-3DD2AEFBBCA1}" name="hr"/>
    <tableColumn id="10" xr3:uid="{12A3F3BA-ADA0-7941-AE58-B4499664E1A8}" name="rbi"/>
    <tableColumn id="11" xr3:uid="{5F855945-D851-5049-8AB1-E574B7D25F70}" name="bb"/>
    <tableColumn id="12" xr3:uid="{7F54E257-8A60-CA41-AFAA-0D80746A8E85}" name="so"/>
    <tableColumn id="13" xr3:uid="{B34AB64A-F01E-114F-BE17-2A9B2836486B}" name="hbp"/>
    <tableColumn id="14" xr3:uid="{634E0E11-3785-034E-8A51-0CBB03C280BE}" name="sf"/>
    <tableColumn id="15" xr3:uid="{D28DC5FE-6174-5A45-8EC8-718CFAFA7EDC}" name="BA"/>
    <tableColumn id="16" xr3:uid="{107523A8-03CD-8344-9E2B-AEC00EF28462}" name="OBP"/>
    <tableColumn id="17" xr3:uid="{A5CE20DC-FBCD-4F4D-8D55-41A976A09ED3}" name="SLG"/>
    <tableColumn id="18" xr3:uid="{891B7848-58E6-9F45-AB53-E50D3E2B0B1F}" name="OPS"/>
  </tableColumns>
  <tableStyleInfo name="TableStyleMedium1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D206C4-CBB5-0E44-B0A9-92C7EC627645}" name="Table4" displayName="Table4" ref="A1:P1048576" totalsRowShown="0">
  <autoFilter ref="A1:P1048576" xr:uid="{D6D206C4-CBB5-0E44-B0A9-92C7EC627645}"/>
  <sortState xmlns:xlrd2="http://schemas.microsoft.com/office/spreadsheetml/2017/richdata2" ref="A2:P1048576">
    <sortCondition descending="1" ref="B1:B1048576"/>
  </sortState>
  <tableColumns count="16">
    <tableColumn id="1" xr3:uid="{7929390F-F5CD-EA4C-82BF-DB0E41537F6E}" name="Game Number"/>
    <tableColumn id="2" xr3:uid="{879E7BF3-B939-D043-9AA0-74D41C82D0C1}" name="Date"/>
    <tableColumn id="3" xr3:uid="{B99E5EC7-223D-7E4C-B162-3AB28B084C32}" name="Winner"/>
    <tableColumn id="4" xr3:uid="{713B9831-8998-E24C-97F3-F86C21983B86}" name="Home Team"/>
    <tableColumn id="5" xr3:uid="{7043E78C-69C1-AF4D-B86E-39911575AB65}" name="Away Team"/>
    <tableColumn id="6" xr3:uid="{78838063-6281-F24C-A2BC-C8E1156FC4AF}" name="Roah Team Name"/>
    <tableColumn id="7" xr3:uid="{534D8A0E-174B-4946-808D-1BAE3ECECA29}" name="Lang Team Name"/>
    <tableColumn id="8" xr3:uid="{21690C03-A4A3-7D4F-81DF-EF92DC735B72}" name="Stadium"/>
    <tableColumn id="9" xr3:uid="{276FD96E-5D00-F241-85E4-FBD83581F602}" name="Start Time"/>
    <tableColumn id="10" xr3:uid="{5DD4EBC4-B4BF-A44B-97D3-BFD2F04EC304}" name="Pitching Difficulty"/>
    <tableColumn id="11" xr3:uid="{C82F9D76-0ABE-DC41-96B7-16D1E1A22650}" name="Hitting Difficulty"/>
    <tableColumn id="12" xr3:uid="{20676D94-3915-104A-8460-097228527B7C}" name="Roah Runs"/>
    <tableColumn id="13" xr3:uid="{08C539DC-C66D-C043-AB8C-CB022B4BCE2A}" name="Lang Runs"/>
    <tableColumn id="14" xr3:uid="{C757F44D-0B20-9C40-8B87-F4F0116106DD}" name="Roah Hits"/>
    <tableColumn id="15" xr3:uid="{2EE46F56-D184-C145-BF4C-E08BC10F63B7}" name="Lang Hits"/>
    <tableColumn id="16" xr3:uid="{C4F118AA-3517-AD46-ACDA-EAA8251FD1B4}" name="Innings"/>
  </tableColumns>
  <tableStyleInfo name="TableStyleMedium1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2"/>
  <sheetViews>
    <sheetView tabSelected="1" zoomScale="171" workbookViewId="0">
      <selection activeCell="J7" sqref="J7"/>
    </sheetView>
  </sheetViews>
  <sheetFormatPr baseColWidth="10" defaultColWidth="8.83203125" defaultRowHeight="15" x14ac:dyDescent="0.2"/>
  <cols>
    <col min="8" max="8" width="10.1640625" bestFit="1" customWidth="1"/>
    <col min="9" max="9" width="16" bestFit="1" customWidth="1"/>
    <col min="10" max="10" width="14" bestFit="1" customWidth="1"/>
    <col min="11" max="11" width="10.1640625" bestFit="1" customWidth="1"/>
    <col min="12" max="12" width="14" bestFit="1" customWidth="1"/>
    <col min="13" max="13" width="10" bestFit="1" customWidth="1"/>
  </cols>
  <sheetData>
    <row r="2" spans="2:13" x14ac:dyDescent="0.2">
      <c r="C2" t="s">
        <v>0</v>
      </c>
    </row>
    <row r="3" spans="2:13" x14ac:dyDescent="0.2">
      <c r="C3" s="3" t="s">
        <v>1</v>
      </c>
      <c r="D3" s="3" t="s">
        <v>2</v>
      </c>
      <c r="H3" s="6"/>
      <c r="I3" s="7" t="s">
        <v>185</v>
      </c>
      <c r="J3" s="6"/>
      <c r="K3" s="6"/>
      <c r="L3" s="6"/>
      <c r="M3" s="6"/>
    </row>
    <row r="4" spans="2:13" x14ac:dyDescent="0.2">
      <c r="B4" t="s">
        <v>3</v>
      </c>
      <c r="C4" s="4">
        <f>COUNTIF(game_log!C:C, "Roah")</f>
        <v>8</v>
      </c>
      <c r="D4" s="4">
        <f>COUNTIF(game_log!C:C, "Lang")</f>
        <v>10</v>
      </c>
      <c r="H4" s="6"/>
      <c r="I4" s="6" t="s">
        <v>1</v>
      </c>
      <c r="J4" s="6"/>
      <c r="K4" s="6" t="s">
        <v>191</v>
      </c>
      <c r="L4" s="6" t="s">
        <v>2</v>
      </c>
      <c r="M4" s="6" t="s">
        <v>192</v>
      </c>
    </row>
    <row r="5" spans="2:13" x14ac:dyDescent="0.2">
      <c r="B5" t="s">
        <v>4</v>
      </c>
      <c r="C5" s="1">
        <f>AVERAGE(game_log!L:L)</f>
        <v>5.5555555555555554</v>
      </c>
      <c r="D5" s="1">
        <f>AVERAGE(game_log!M:M)</f>
        <v>5.6111111111111107</v>
      </c>
      <c r="H5" s="7" t="s">
        <v>184</v>
      </c>
      <c r="I5" s="6" t="s">
        <v>42</v>
      </c>
      <c r="J5" s="6" t="s">
        <v>38</v>
      </c>
      <c r="K5" s="6"/>
      <c r="L5" s="6" t="s">
        <v>36</v>
      </c>
      <c r="M5" s="6"/>
    </row>
    <row r="6" spans="2:13" x14ac:dyDescent="0.2">
      <c r="B6" t="s">
        <v>5</v>
      </c>
      <c r="C6" s="2">
        <f>SUMIF(team_performance!$C:$C, C$3, team_performance!$G:$G) / SUMIF(team_performance!$C:$C, C$3, team_performance!$F:$F)</f>
        <v>0.27889908256880735</v>
      </c>
      <c r="D6" s="2">
        <f>SUMIF(team_performance!$C:$C, D3, team_performance!$G:$G) / SUMIF(team_performance!$C:$C, D3, team_performance!$F:$F)</f>
        <v>0.33985765124555162</v>
      </c>
      <c r="H6" s="13" t="s">
        <v>193</v>
      </c>
      <c r="I6" s="11">
        <v>5</v>
      </c>
      <c r="J6" s="11">
        <v>13</v>
      </c>
      <c r="K6" s="9">
        <v>18</v>
      </c>
      <c r="L6" s="11">
        <v>18</v>
      </c>
      <c r="M6" s="9">
        <v>18</v>
      </c>
    </row>
    <row r="7" spans="2:13" x14ac:dyDescent="0.2">
      <c r="B7" t="s">
        <v>6</v>
      </c>
      <c r="C7" s="2" t="e">
        <f>(GETPIVOTDATA("Sum of Total Hits",team_performance!#REF!,"Player","Roah") + GETPIVOTDATA("Sum of Walks",team_performance!#REF!,"Player","Roah"))/(GETPIVOTDATA("Sum of At Bats",team_performance!#REF!,"Player","Roah"))</f>
        <v>#REF!</v>
      </c>
      <c r="D7" s="2" t="e">
        <f>(GETPIVOTDATA("Sum of Total Hits",team_performance!#REF!,"Player","Lang") + GETPIVOTDATA("Sum of Walks",team_performance!#REF!,"Player","Lang"))/(GETPIVOTDATA("Sum of At Bats",team_performance!#REF!,"Player","Lang"))</f>
        <v>#REF!</v>
      </c>
      <c r="H7" s="8" t="s">
        <v>181</v>
      </c>
      <c r="I7" s="11">
        <v>37</v>
      </c>
      <c r="J7" s="11">
        <v>115</v>
      </c>
      <c r="K7" s="9">
        <v>152</v>
      </c>
      <c r="L7" s="11">
        <v>191</v>
      </c>
      <c r="M7" s="9">
        <v>191</v>
      </c>
    </row>
    <row r="8" spans="2:13" x14ac:dyDescent="0.2">
      <c r="B8" t="s">
        <v>7</v>
      </c>
      <c r="C8" s="5">
        <v>0.6</v>
      </c>
      <c r="D8" s="2" t="e">
        <f>(GETPIVOTDATA("Sum of Singles",team_performance!#REF!,"Player","Lang")+(2*GETPIVOTDATA("Sum of Doubles",team_performance!#REF!,"Player","Lang"))+(3*GETPIVOTDATA("Sum of Triples",team_performance!#REF!,"Player","Lang"))+(4*GETPIVOTDATA("Sum of Home Runs",team_performance!#REF!,"Player","Lang")))/(GETPIVOTDATA("Sum of At Bats",team_performance!#REF!,"Player","Lang"))</f>
        <v>#REF!</v>
      </c>
      <c r="H8" s="8" t="s">
        <v>190</v>
      </c>
      <c r="I8" s="11">
        <v>8</v>
      </c>
      <c r="J8" s="11">
        <v>39</v>
      </c>
      <c r="K8" s="9">
        <v>47</v>
      </c>
      <c r="L8" s="11">
        <v>33</v>
      </c>
      <c r="M8" s="9">
        <v>33</v>
      </c>
    </row>
    <row r="9" spans="2:13" x14ac:dyDescent="0.2">
      <c r="B9" t="s">
        <v>8</v>
      </c>
      <c r="C9" s="2" t="e">
        <f>C7+C8</f>
        <v>#REF!</v>
      </c>
      <c r="D9" s="2" t="e">
        <f>D7+D8</f>
        <v>#REF!</v>
      </c>
      <c r="H9" s="8" t="s">
        <v>186</v>
      </c>
      <c r="I9" s="12">
        <v>0.28030303030303028</v>
      </c>
      <c r="J9" s="12">
        <v>0.27845036319612593</v>
      </c>
      <c r="K9" s="10">
        <v>0.27889908256880735</v>
      </c>
      <c r="L9" s="12">
        <v>0.33985765124555162</v>
      </c>
      <c r="M9" s="10">
        <v>0.33985765124555162</v>
      </c>
    </row>
    <row r="10" spans="2:13" x14ac:dyDescent="0.2">
      <c r="B10" t="s">
        <v>9</v>
      </c>
      <c r="C10" s="1"/>
      <c r="D10" s="1"/>
      <c r="H10" s="8" t="s">
        <v>187</v>
      </c>
      <c r="I10" s="12">
        <v>0.3014705882352941</v>
      </c>
      <c r="J10" s="12">
        <v>0.31494252873563217</v>
      </c>
      <c r="K10" s="10">
        <v>0.31173380035026271</v>
      </c>
      <c r="L10" s="12">
        <v>0.35813148788927335</v>
      </c>
      <c r="M10" s="10">
        <v>0.35813148788927335</v>
      </c>
    </row>
    <row r="11" spans="2:13" x14ac:dyDescent="0.2">
      <c r="B11" t="s">
        <v>10</v>
      </c>
      <c r="C11" s="1"/>
      <c r="D11" s="1"/>
      <c r="H11" s="8" t="s">
        <v>188</v>
      </c>
      <c r="I11" s="12">
        <v>0.52272727272727271</v>
      </c>
      <c r="J11" s="12">
        <v>0.61016949152542377</v>
      </c>
      <c r="K11" s="10">
        <v>0.58899082568807337</v>
      </c>
      <c r="L11" s="12">
        <v>0.59786476868327398</v>
      </c>
      <c r="M11" s="10">
        <v>0.59786476868327398</v>
      </c>
    </row>
    <row r="12" spans="2:13" x14ac:dyDescent="0.2">
      <c r="H12" s="8" t="s">
        <v>189</v>
      </c>
      <c r="I12" s="12">
        <v>0.82419786096256686</v>
      </c>
      <c r="J12" s="12">
        <v>0.92511202026105588</v>
      </c>
      <c r="K12" s="10">
        <v>0.90072462603833614</v>
      </c>
      <c r="L12" s="12">
        <v>0.95599625657254728</v>
      </c>
      <c r="M12" s="10">
        <v>0.95599625657254728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7"/>
  <sheetViews>
    <sheetView zoomScale="90" workbookViewId="0">
      <selection activeCell="AC5" sqref="AC5:AK13"/>
    </sheetView>
  </sheetViews>
  <sheetFormatPr baseColWidth="10" defaultColWidth="8.83203125" defaultRowHeight="15" x14ac:dyDescent="0.2"/>
  <cols>
    <col min="1" max="1" width="10" customWidth="1"/>
    <col min="4" max="4" width="12.6640625" customWidth="1"/>
    <col min="5" max="5" width="12.5" customWidth="1"/>
    <col min="7" max="7" width="10.6640625" customWidth="1"/>
    <col min="9" max="9" width="9.83203125" customWidth="1"/>
    <col min="11" max="11" width="12.1640625" customWidth="1"/>
    <col min="14" max="14" width="11.33203125" customWidth="1"/>
  </cols>
  <sheetData>
    <row r="1" spans="1:34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5</v>
      </c>
      <c r="P1" t="s">
        <v>6</v>
      </c>
      <c r="Q1" t="s">
        <v>7</v>
      </c>
      <c r="R1" t="s">
        <v>8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34" x14ac:dyDescent="0.2">
      <c r="A2">
        <v>235604919</v>
      </c>
      <c r="B2" t="s">
        <v>34</v>
      </c>
      <c r="C2" t="s">
        <v>2</v>
      </c>
      <c r="D2" t="s">
        <v>35</v>
      </c>
      <c r="E2" t="s">
        <v>36</v>
      </c>
      <c r="F2">
        <v>29</v>
      </c>
      <c r="G2">
        <v>13</v>
      </c>
      <c r="H2">
        <v>9</v>
      </c>
      <c r="I2">
        <v>0</v>
      </c>
      <c r="J2">
        <v>0</v>
      </c>
      <c r="K2">
        <v>4</v>
      </c>
      <c r="L2">
        <v>8</v>
      </c>
      <c r="M2">
        <v>2</v>
      </c>
      <c r="N2">
        <v>3</v>
      </c>
      <c r="O2">
        <v>0.44800000000000001</v>
      </c>
      <c r="P2">
        <v>0.48399999999999999</v>
      </c>
      <c r="Q2">
        <v>0.86199999999999999</v>
      </c>
      <c r="R2">
        <v>1.3460000000000001</v>
      </c>
      <c r="S2">
        <v>0</v>
      </c>
      <c r="T2">
        <v>3</v>
      </c>
      <c r="U2">
        <v>1</v>
      </c>
      <c r="V2">
        <v>4</v>
      </c>
      <c r="W2">
        <v>0</v>
      </c>
      <c r="X2">
        <v>0</v>
      </c>
      <c r="Y2">
        <v>0</v>
      </c>
    </row>
    <row r="3" spans="1:34" x14ac:dyDescent="0.2">
      <c r="A3">
        <v>235270491</v>
      </c>
      <c r="B3" t="s">
        <v>39</v>
      </c>
      <c r="C3" t="s">
        <v>2</v>
      </c>
      <c r="D3" t="s">
        <v>37</v>
      </c>
      <c r="E3" t="s">
        <v>36</v>
      </c>
      <c r="F3">
        <v>34</v>
      </c>
      <c r="G3">
        <v>17</v>
      </c>
      <c r="H3">
        <v>8</v>
      </c>
      <c r="I3">
        <v>4</v>
      </c>
      <c r="J3">
        <v>0</v>
      </c>
      <c r="K3">
        <v>5</v>
      </c>
      <c r="L3">
        <v>12</v>
      </c>
      <c r="M3">
        <v>0</v>
      </c>
      <c r="N3">
        <v>4</v>
      </c>
      <c r="O3">
        <v>0.5</v>
      </c>
      <c r="P3">
        <v>0.5</v>
      </c>
      <c r="Q3">
        <v>1.0589999999999999</v>
      </c>
      <c r="R3">
        <v>1.5589999999999999</v>
      </c>
      <c r="S3">
        <v>3</v>
      </c>
      <c r="T3">
        <v>1</v>
      </c>
      <c r="U3">
        <v>5</v>
      </c>
      <c r="V3">
        <v>2</v>
      </c>
      <c r="W3">
        <v>2</v>
      </c>
      <c r="X3">
        <v>0</v>
      </c>
      <c r="Y3">
        <v>0</v>
      </c>
    </row>
    <row r="4" spans="1:34" x14ac:dyDescent="0.2">
      <c r="A4">
        <v>228719048</v>
      </c>
      <c r="B4" t="s">
        <v>40</v>
      </c>
      <c r="C4" t="s">
        <v>2</v>
      </c>
      <c r="D4" t="s">
        <v>37</v>
      </c>
      <c r="E4" t="s">
        <v>36</v>
      </c>
      <c r="F4">
        <v>30</v>
      </c>
      <c r="G4">
        <v>10</v>
      </c>
      <c r="H4">
        <v>8</v>
      </c>
      <c r="I4">
        <v>1</v>
      </c>
      <c r="J4">
        <v>1</v>
      </c>
      <c r="K4">
        <v>0</v>
      </c>
      <c r="L4">
        <v>5</v>
      </c>
      <c r="M4">
        <v>1</v>
      </c>
      <c r="N4">
        <v>3</v>
      </c>
      <c r="O4">
        <v>0.33300000000000002</v>
      </c>
      <c r="P4">
        <v>0.35499999999999998</v>
      </c>
      <c r="Q4">
        <v>0.433</v>
      </c>
      <c r="R4">
        <v>0.78800000000000003</v>
      </c>
      <c r="S4">
        <v>3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</row>
    <row r="5" spans="1:34" x14ac:dyDescent="0.2">
      <c r="A5">
        <v>224904897</v>
      </c>
      <c r="B5" t="s">
        <v>41</v>
      </c>
      <c r="C5" t="s">
        <v>2</v>
      </c>
      <c r="D5" t="s">
        <v>37</v>
      </c>
      <c r="E5" t="s">
        <v>36</v>
      </c>
      <c r="F5">
        <v>33</v>
      </c>
      <c r="G5">
        <v>10</v>
      </c>
      <c r="H5">
        <v>6</v>
      </c>
      <c r="I5">
        <v>4</v>
      </c>
      <c r="J5">
        <v>0</v>
      </c>
      <c r="K5">
        <v>0</v>
      </c>
      <c r="L5">
        <v>5</v>
      </c>
      <c r="M5">
        <v>1</v>
      </c>
      <c r="N5">
        <v>3</v>
      </c>
      <c r="O5">
        <v>0.30299999999999999</v>
      </c>
      <c r="P5">
        <v>0.32400000000000001</v>
      </c>
      <c r="Q5">
        <v>0.42399999999999999</v>
      </c>
      <c r="R5">
        <v>0.748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 t="s">
        <v>44</v>
      </c>
    </row>
    <row r="6" spans="1:34" x14ac:dyDescent="0.2">
      <c r="A6">
        <v>224505393</v>
      </c>
      <c r="B6" t="s">
        <v>45</v>
      </c>
      <c r="C6" t="s">
        <v>2</v>
      </c>
      <c r="D6" t="s">
        <v>35</v>
      </c>
      <c r="E6" t="s">
        <v>36</v>
      </c>
      <c r="F6">
        <v>24</v>
      </c>
      <c r="G6">
        <v>10</v>
      </c>
      <c r="H6">
        <v>7</v>
      </c>
      <c r="I6">
        <v>2</v>
      </c>
      <c r="J6">
        <v>0</v>
      </c>
      <c r="K6">
        <v>1</v>
      </c>
      <c r="L6">
        <v>3</v>
      </c>
      <c r="M6">
        <v>0</v>
      </c>
      <c r="N6">
        <v>2</v>
      </c>
      <c r="O6">
        <v>0.41699999999999998</v>
      </c>
      <c r="P6">
        <v>0.41699999999999998</v>
      </c>
      <c r="Q6">
        <v>0.625</v>
      </c>
      <c r="R6">
        <v>1.042</v>
      </c>
      <c r="S6">
        <v>0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AD6" t="s">
        <v>1</v>
      </c>
      <c r="AE6" t="s">
        <v>2</v>
      </c>
      <c r="AG6" t="s">
        <v>1</v>
      </c>
      <c r="AH6" t="s">
        <v>2</v>
      </c>
    </row>
    <row r="7" spans="1:34" x14ac:dyDescent="0.2">
      <c r="A7">
        <v>223398867</v>
      </c>
      <c r="B7" t="s">
        <v>46</v>
      </c>
      <c r="C7" t="s">
        <v>2</v>
      </c>
      <c r="D7" t="s">
        <v>37</v>
      </c>
      <c r="E7" t="s">
        <v>36</v>
      </c>
      <c r="F7">
        <v>25</v>
      </c>
      <c r="G7">
        <v>7</v>
      </c>
      <c r="H7">
        <v>5</v>
      </c>
      <c r="I7">
        <v>1</v>
      </c>
      <c r="J7">
        <v>1</v>
      </c>
      <c r="K7">
        <v>0</v>
      </c>
      <c r="L7">
        <v>3</v>
      </c>
      <c r="M7">
        <v>0</v>
      </c>
      <c r="N7">
        <v>2</v>
      </c>
      <c r="O7">
        <v>0.28000000000000003</v>
      </c>
      <c r="P7">
        <v>0.28000000000000003</v>
      </c>
      <c r="Q7">
        <v>0.4</v>
      </c>
      <c r="R7">
        <v>0.68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AC7" t="s">
        <v>181</v>
      </c>
      <c r="AD7">
        <f>SUM(G20:G37)</f>
        <v>152</v>
      </c>
      <c r="AE7">
        <f>SUM(G2:G19)</f>
        <v>191</v>
      </c>
      <c r="AG7">
        <f ca="1">SUMIF(Table1[[Player]:[OPS]], AG6, O:O)</f>
        <v>4.9910000000000005</v>
      </c>
    </row>
    <row r="8" spans="1:34" x14ac:dyDescent="0.2">
      <c r="A8">
        <v>221228157</v>
      </c>
      <c r="B8" t="s">
        <v>47</v>
      </c>
      <c r="C8" t="s">
        <v>2</v>
      </c>
      <c r="D8" t="s">
        <v>35</v>
      </c>
      <c r="E8" t="s">
        <v>36</v>
      </c>
      <c r="F8">
        <v>24</v>
      </c>
      <c r="G8">
        <v>13</v>
      </c>
      <c r="H8">
        <v>4</v>
      </c>
      <c r="I8">
        <v>3</v>
      </c>
      <c r="J8">
        <v>0</v>
      </c>
      <c r="K8">
        <v>6</v>
      </c>
      <c r="L8">
        <v>12</v>
      </c>
      <c r="M8">
        <v>2</v>
      </c>
      <c r="N8">
        <v>1</v>
      </c>
      <c r="O8">
        <v>0.54200000000000004</v>
      </c>
      <c r="P8">
        <v>0.57699999999999996</v>
      </c>
      <c r="Q8">
        <v>1.417</v>
      </c>
      <c r="R8">
        <v>1.994</v>
      </c>
      <c r="S8">
        <v>3</v>
      </c>
      <c r="T8">
        <v>2</v>
      </c>
      <c r="U8">
        <v>4</v>
      </c>
      <c r="V8">
        <v>3</v>
      </c>
      <c r="AC8" t="s">
        <v>182</v>
      </c>
      <c r="AD8">
        <f>AD7/SUM(F20:F37)</f>
        <v>0.27889908256880735</v>
      </c>
      <c r="AE8">
        <f>AE7/SUM(F2:F19)</f>
        <v>0.33985765124555162</v>
      </c>
    </row>
    <row r="9" spans="1:34" x14ac:dyDescent="0.2">
      <c r="A9">
        <v>220826865</v>
      </c>
      <c r="B9" t="s">
        <v>48</v>
      </c>
      <c r="C9" t="s">
        <v>2</v>
      </c>
      <c r="D9" t="s">
        <v>37</v>
      </c>
      <c r="E9" t="s">
        <v>36</v>
      </c>
      <c r="F9">
        <v>28</v>
      </c>
      <c r="G9">
        <v>8</v>
      </c>
      <c r="H9">
        <v>4</v>
      </c>
      <c r="I9">
        <v>0</v>
      </c>
      <c r="J9">
        <v>0</v>
      </c>
      <c r="K9">
        <v>4</v>
      </c>
      <c r="L9">
        <v>6</v>
      </c>
      <c r="M9">
        <v>0</v>
      </c>
      <c r="N9">
        <v>2</v>
      </c>
      <c r="O9">
        <v>0.28599999999999998</v>
      </c>
      <c r="P9">
        <v>0.28599999999999998</v>
      </c>
      <c r="Q9">
        <v>0.71399999999999997</v>
      </c>
      <c r="R9">
        <v>1</v>
      </c>
      <c r="S9">
        <v>0</v>
      </c>
      <c r="T9">
        <v>0</v>
      </c>
      <c r="U9">
        <v>3</v>
      </c>
      <c r="V9">
        <v>0</v>
      </c>
      <c r="W9">
        <v>0</v>
      </c>
      <c r="X9">
        <v>2</v>
      </c>
      <c r="Y9">
        <v>1</v>
      </c>
      <c r="AC9" t="s">
        <v>183</v>
      </c>
      <c r="AD9">
        <f>SUMPRODUCT(O20:O37, F20:F37)/SUM(F20:F37)</f>
        <v>0.27894128440366972</v>
      </c>
      <c r="AE9">
        <f>SUMPRODUCT(O2:O19, F2:F19)/SUM(F2:F19)</f>
        <v>0.33977758007117437</v>
      </c>
    </row>
    <row r="10" spans="1:34" x14ac:dyDescent="0.2">
      <c r="A10">
        <v>239132666</v>
      </c>
      <c r="B10" t="s">
        <v>49</v>
      </c>
      <c r="C10" t="s">
        <v>2</v>
      </c>
      <c r="D10" t="s">
        <v>35</v>
      </c>
      <c r="E10" t="s">
        <v>36</v>
      </c>
      <c r="F10">
        <v>36</v>
      </c>
      <c r="G10">
        <v>8</v>
      </c>
      <c r="H10">
        <v>5</v>
      </c>
      <c r="I10">
        <v>2</v>
      </c>
      <c r="J10">
        <v>0</v>
      </c>
      <c r="K10">
        <v>1</v>
      </c>
      <c r="L10">
        <v>3</v>
      </c>
      <c r="M10">
        <v>4</v>
      </c>
      <c r="N10">
        <v>9</v>
      </c>
      <c r="O10">
        <v>0.222</v>
      </c>
      <c r="P10">
        <v>0.3</v>
      </c>
      <c r="Q10">
        <v>0.36099999999999999</v>
      </c>
      <c r="R10">
        <v>0.66100000000000003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</v>
      </c>
      <c r="AA10" t="s">
        <v>43</v>
      </c>
    </row>
    <row r="11" spans="1:34" x14ac:dyDescent="0.2">
      <c r="A11">
        <v>238901960</v>
      </c>
      <c r="B11" t="s">
        <v>51</v>
      </c>
      <c r="C11" t="s">
        <v>2</v>
      </c>
      <c r="D11" t="s">
        <v>37</v>
      </c>
      <c r="E11" t="s">
        <v>36</v>
      </c>
      <c r="F11">
        <v>30</v>
      </c>
      <c r="G11">
        <v>10</v>
      </c>
      <c r="H11">
        <v>7</v>
      </c>
      <c r="I11">
        <v>2</v>
      </c>
      <c r="J11">
        <v>0</v>
      </c>
      <c r="K11">
        <v>1</v>
      </c>
      <c r="L11">
        <v>6</v>
      </c>
      <c r="M11">
        <v>1</v>
      </c>
      <c r="N11">
        <v>5</v>
      </c>
      <c r="O11">
        <v>0.33300000000000002</v>
      </c>
      <c r="P11">
        <v>0.35499999999999998</v>
      </c>
      <c r="Q11">
        <v>0.5</v>
      </c>
      <c r="R11">
        <v>0.85499999999999998</v>
      </c>
      <c r="S11">
        <v>0</v>
      </c>
      <c r="T11">
        <v>4</v>
      </c>
      <c r="U11">
        <v>0</v>
      </c>
      <c r="V11">
        <v>0</v>
      </c>
      <c r="W11">
        <v>0</v>
      </c>
      <c r="X11">
        <v>2</v>
      </c>
      <c r="Y11">
        <v>0</v>
      </c>
    </row>
    <row r="12" spans="1:34" x14ac:dyDescent="0.2">
      <c r="A12">
        <v>291790473</v>
      </c>
      <c r="B12" t="s">
        <v>52</v>
      </c>
      <c r="C12" t="s">
        <v>2</v>
      </c>
      <c r="D12" t="s">
        <v>37</v>
      </c>
      <c r="E12" t="s">
        <v>36</v>
      </c>
      <c r="F12">
        <v>42</v>
      </c>
      <c r="G12">
        <v>20</v>
      </c>
      <c r="H12">
        <v>12</v>
      </c>
      <c r="I12">
        <v>4</v>
      </c>
      <c r="J12">
        <v>1</v>
      </c>
      <c r="K12">
        <v>3</v>
      </c>
      <c r="L12">
        <v>14</v>
      </c>
      <c r="M12">
        <v>0</v>
      </c>
      <c r="N12">
        <v>4</v>
      </c>
      <c r="O12">
        <v>0.47599999999999998</v>
      </c>
      <c r="P12">
        <v>0.47599999999999998</v>
      </c>
      <c r="Q12">
        <v>0.83299999999999996</v>
      </c>
      <c r="R12">
        <v>1.31</v>
      </c>
      <c r="S12">
        <v>0</v>
      </c>
      <c r="T12">
        <v>3</v>
      </c>
      <c r="U12">
        <v>1</v>
      </c>
      <c r="V12">
        <v>0</v>
      </c>
      <c r="W12">
        <v>6</v>
      </c>
      <c r="X12">
        <v>0</v>
      </c>
      <c r="Y12">
        <v>4</v>
      </c>
      <c r="Z12">
        <v>0</v>
      </c>
      <c r="AA12" t="s">
        <v>43</v>
      </c>
    </row>
    <row r="13" spans="1:34" x14ac:dyDescent="0.2">
      <c r="A13">
        <v>288014149</v>
      </c>
      <c r="B13" t="s">
        <v>53</v>
      </c>
      <c r="C13" t="s">
        <v>2</v>
      </c>
      <c r="D13" t="s">
        <v>35</v>
      </c>
      <c r="E13" t="s">
        <v>36</v>
      </c>
      <c r="F13">
        <v>45</v>
      </c>
      <c r="G13">
        <v>12</v>
      </c>
      <c r="H13">
        <v>9</v>
      </c>
      <c r="I13">
        <v>1</v>
      </c>
      <c r="J13">
        <v>0</v>
      </c>
      <c r="K13">
        <v>2</v>
      </c>
      <c r="L13">
        <v>4</v>
      </c>
      <c r="M13">
        <v>2</v>
      </c>
      <c r="N13">
        <v>6</v>
      </c>
      <c r="O13">
        <v>0.26700000000000002</v>
      </c>
      <c r="P13">
        <v>0.29799999999999999</v>
      </c>
      <c r="Q13">
        <v>0.42199999999999999</v>
      </c>
      <c r="R13">
        <v>0.72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50</v>
      </c>
    </row>
    <row r="14" spans="1:34" x14ac:dyDescent="0.2">
      <c r="A14">
        <v>253289180</v>
      </c>
      <c r="B14" t="s">
        <v>54</v>
      </c>
      <c r="C14" t="s">
        <v>2</v>
      </c>
      <c r="D14" t="s">
        <v>37</v>
      </c>
      <c r="E14" t="s">
        <v>36</v>
      </c>
      <c r="F14">
        <v>27</v>
      </c>
      <c r="G14">
        <v>7</v>
      </c>
      <c r="H14">
        <v>7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0.25900000000000001</v>
      </c>
      <c r="P14">
        <v>0.25900000000000001</v>
      </c>
      <c r="Q14">
        <v>0.25900000000000001</v>
      </c>
      <c r="R14">
        <v>0.51900000000000002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34" x14ac:dyDescent="0.2">
      <c r="A15">
        <v>249054369</v>
      </c>
      <c r="B15" t="s">
        <v>55</v>
      </c>
      <c r="C15" t="s">
        <v>2</v>
      </c>
      <c r="D15" t="s">
        <v>37</v>
      </c>
      <c r="E15" t="s">
        <v>36</v>
      </c>
      <c r="F15">
        <v>21</v>
      </c>
      <c r="G15">
        <v>7</v>
      </c>
      <c r="H15">
        <v>5</v>
      </c>
      <c r="I15">
        <v>2</v>
      </c>
      <c r="J15">
        <v>0</v>
      </c>
      <c r="K15">
        <v>0</v>
      </c>
      <c r="L15">
        <v>3</v>
      </c>
      <c r="M15">
        <v>2</v>
      </c>
      <c r="N15">
        <v>1</v>
      </c>
      <c r="O15">
        <v>0.33300000000000002</v>
      </c>
      <c r="P15">
        <v>0.39100000000000001</v>
      </c>
      <c r="Q15">
        <v>0.42899999999999999</v>
      </c>
      <c r="R15">
        <v>0.82</v>
      </c>
      <c r="S15">
        <v>0</v>
      </c>
      <c r="T15">
        <v>0</v>
      </c>
      <c r="U15">
        <v>0</v>
      </c>
      <c r="V15">
        <v>1</v>
      </c>
      <c r="W15">
        <v>2</v>
      </c>
    </row>
    <row r="16" spans="1:34" x14ac:dyDescent="0.2">
      <c r="A16">
        <v>248817561</v>
      </c>
      <c r="B16" t="s">
        <v>56</v>
      </c>
      <c r="C16" t="s">
        <v>2</v>
      </c>
      <c r="D16" t="s">
        <v>35</v>
      </c>
      <c r="E16" t="s">
        <v>36</v>
      </c>
      <c r="F16">
        <v>26</v>
      </c>
      <c r="G16">
        <v>8</v>
      </c>
      <c r="H16">
        <v>5</v>
      </c>
      <c r="I16">
        <v>3</v>
      </c>
      <c r="J16">
        <v>0</v>
      </c>
      <c r="K16">
        <v>0</v>
      </c>
      <c r="L16">
        <v>1</v>
      </c>
      <c r="M16">
        <v>0</v>
      </c>
      <c r="N16">
        <v>1</v>
      </c>
      <c r="O16">
        <v>0.308</v>
      </c>
      <c r="P16">
        <v>0.308</v>
      </c>
      <c r="Q16">
        <v>0.42299999999999999</v>
      </c>
      <c r="R16">
        <v>0.73099999999999998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</row>
    <row r="17" spans="1:27" x14ac:dyDescent="0.2">
      <c r="A17">
        <v>315538466</v>
      </c>
      <c r="B17" t="s">
        <v>57</v>
      </c>
      <c r="C17" t="s">
        <v>2</v>
      </c>
      <c r="D17" t="s">
        <v>35</v>
      </c>
      <c r="E17" t="s">
        <v>36</v>
      </c>
      <c r="F17">
        <v>35</v>
      </c>
      <c r="G17">
        <v>11</v>
      </c>
      <c r="H17">
        <v>5</v>
      </c>
      <c r="I17">
        <v>1</v>
      </c>
      <c r="J17">
        <v>2</v>
      </c>
      <c r="K17">
        <v>3</v>
      </c>
      <c r="L17">
        <v>6</v>
      </c>
      <c r="M17">
        <v>1</v>
      </c>
      <c r="N17">
        <v>6</v>
      </c>
      <c r="O17">
        <v>0.314</v>
      </c>
      <c r="P17">
        <v>0.33300000000000002</v>
      </c>
      <c r="Q17">
        <v>0.71399999999999997</v>
      </c>
      <c r="R17">
        <v>1.048</v>
      </c>
      <c r="S17">
        <v>0</v>
      </c>
      <c r="T17">
        <v>1</v>
      </c>
      <c r="U17">
        <v>2</v>
      </c>
      <c r="V17">
        <v>1</v>
      </c>
      <c r="W17">
        <v>2</v>
      </c>
      <c r="X17">
        <v>0</v>
      </c>
      <c r="Y17">
        <v>0</v>
      </c>
      <c r="Z17">
        <v>0</v>
      </c>
      <c r="AA17" t="s">
        <v>58</v>
      </c>
    </row>
    <row r="18" spans="1:27" x14ac:dyDescent="0.2">
      <c r="A18">
        <v>339162924</v>
      </c>
      <c r="B18" t="s">
        <v>59</v>
      </c>
      <c r="C18" t="s">
        <v>2</v>
      </c>
      <c r="D18" t="s">
        <v>35</v>
      </c>
      <c r="E18" t="s">
        <v>36</v>
      </c>
      <c r="F18">
        <v>35</v>
      </c>
      <c r="G18">
        <v>9</v>
      </c>
      <c r="H18">
        <v>5</v>
      </c>
      <c r="I18">
        <v>2</v>
      </c>
      <c r="J18">
        <v>0</v>
      </c>
      <c r="K18">
        <v>2</v>
      </c>
      <c r="L18">
        <v>5</v>
      </c>
      <c r="M18">
        <v>0</v>
      </c>
      <c r="N18">
        <v>7</v>
      </c>
      <c r="O18">
        <v>0.25700000000000001</v>
      </c>
      <c r="P18">
        <v>0.25700000000000001</v>
      </c>
      <c r="Q18">
        <v>0.48599999999999999</v>
      </c>
      <c r="R18">
        <v>0.74299999999999999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2</v>
      </c>
      <c r="AA18" t="s">
        <v>44</v>
      </c>
    </row>
    <row r="19" spans="1:27" x14ac:dyDescent="0.2">
      <c r="A19">
        <v>339575900</v>
      </c>
      <c r="B19" t="s">
        <v>60</v>
      </c>
      <c r="C19" t="s">
        <v>2</v>
      </c>
      <c r="D19" t="s">
        <v>37</v>
      </c>
      <c r="E19" t="s">
        <v>36</v>
      </c>
      <c r="F19">
        <v>38</v>
      </c>
      <c r="G19">
        <v>11</v>
      </c>
      <c r="H19">
        <v>7</v>
      </c>
      <c r="I19">
        <v>2</v>
      </c>
      <c r="J19">
        <v>1</v>
      </c>
      <c r="K19">
        <v>1</v>
      </c>
      <c r="L19">
        <v>4</v>
      </c>
      <c r="M19">
        <v>0</v>
      </c>
      <c r="N19">
        <v>15</v>
      </c>
      <c r="O19">
        <v>0.28899999999999998</v>
      </c>
      <c r="P19">
        <v>0.28899999999999998</v>
      </c>
      <c r="Q19">
        <v>0.47399999999999998</v>
      </c>
      <c r="R19">
        <v>0.76300000000000001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3</v>
      </c>
      <c r="Z19">
        <v>0</v>
      </c>
      <c r="AA19" t="s">
        <v>43</v>
      </c>
    </row>
    <row r="20" spans="1:27" x14ac:dyDescent="0.2">
      <c r="A20">
        <v>235604919</v>
      </c>
      <c r="B20" t="s">
        <v>34</v>
      </c>
      <c r="C20" t="s">
        <v>1</v>
      </c>
      <c r="D20" t="s">
        <v>37</v>
      </c>
      <c r="E20" t="s">
        <v>38</v>
      </c>
      <c r="F20">
        <v>30</v>
      </c>
      <c r="G20">
        <v>9</v>
      </c>
      <c r="H20">
        <v>4</v>
      </c>
      <c r="I20">
        <v>3</v>
      </c>
      <c r="J20">
        <v>0</v>
      </c>
      <c r="K20">
        <v>2</v>
      </c>
      <c r="L20">
        <v>6</v>
      </c>
      <c r="M20">
        <v>1</v>
      </c>
      <c r="N20">
        <v>4</v>
      </c>
      <c r="O20">
        <v>0.3</v>
      </c>
      <c r="P20">
        <v>0.32300000000000001</v>
      </c>
      <c r="Q20">
        <v>0.6</v>
      </c>
      <c r="R20">
        <v>0.92300000000000004</v>
      </c>
      <c r="S20">
        <v>0</v>
      </c>
      <c r="T20">
        <v>1</v>
      </c>
      <c r="U20">
        <v>0</v>
      </c>
      <c r="V20">
        <v>0</v>
      </c>
      <c r="W20">
        <v>0</v>
      </c>
      <c r="X20">
        <v>2</v>
      </c>
      <c r="Y20">
        <v>3</v>
      </c>
    </row>
    <row r="21" spans="1:27" x14ac:dyDescent="0.2">
      <c r="A21">
        <v>235270491</v>
      </c>
      <c r="B21" t="s">
        <v>39</v>
      </c>
      <c r="C21" t="s">
        <v>1</v>
      </c>
      <c r="D21" t="s">
        <v>35</v>
      </c>
      <c r="E21" t="s">
        <v>38</v>
      </c>
      <c r="F21">
        <v>35</v>
      </c>
      <c r="G21">
        <v>14</v>
      </c>
      <c r="H21">
        <v>7</v>
      </c>
      <c r="I21">
        <v>0</v>
      </c>
      <c r="J21">
        <v>0</v>
      </c>
      <c r="K21">
        <v>7</v>
      </c>
      <c r="L21">
        <v>11</v>
      </c>
      <c r="M21">
        <v>0</v>
      </c>
      <c r="N21">
        <v>7</v>
      </c>
      <c r="O21">
        <v>0.4</v>
      </c>
      <c r="P21">
        <v>0.4</v>
      </c>
      <c r="Q21">
        <v>1</v>
      </c>
      <c r="R21">
        <v>1.4</v>
      </c>
      <c r="S21">
        <v>0</v>
      </c>
      <c r="T21">
        <v>1</v>
      </c>
      <c r="U21">
        <v>5</v>
      </c>
      <c r="V21">
        <v>2</v>
      </c>
      <c r="W21">
        <v>0</v>
      </c>
      <c r="X21">
        <v>0</v>
      </c>
      <c r="Y21">
        <v>3</v>
      </c>
    </row>
    <row r="22" spans="1:27" x14ac:dyDescent="0.2">
      <c r="A22">
        <v>228719048</v>
      </c>
      <c r="B22" t="s">
        <v>40</v>
      </c>
      <c r="C22" t="s">
        <v>1</v>
      </c>
      <c r="D22" t="s">
        <v>35</v>
      </c>
      <c r="E22" t="s">
        <v>38</v>
      </c>
      <c r="F22">
        <v>32</v>
      </c>
      <c r="G22">
        <v>10</v>
      </c>
      <c r="H22">
        <v>7</v>
      </c>
      <c r="I22">
        <v>1</v>
      </c>
      <c r="J22">
        <v>1</v>
      </c>
      <c r="K22">
        <v>1</v>
      </c>
      <c r="L22">
        <v>6</v>
      </c>
      <c r="M22">
        <v>3</v>
      </c>
      <c r="N22">
        <v>5</v>
      </c>
      <c r="O22">
        <v>0.312</v>
      </c>
      <c r="P22">
        <v>0.371</v>
      </c>
      <c r="Q22">
        <v>0.5</v>
      </c>
      <c r="R22">
        <v>0.871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Z22">
        <v>2</v>
      </c>
    </row>
    <row r="23" spans="1:27" x14ac:dyDescent="0.2">
      <c r="A23">
        <v>224904897</v>
      </c>
      <c r="B23" t="s">
        <v>41</v>
      </c>
      <c r="C23" t="s">
        <v>1</v>
      </c>
      <c r="D23" t="s">
        <v>35</v>
      </c>
      <c r="E23" t="s">
        <v>42</v>
      </c>
      <c r="F23">
        <v>34</v>
      </c>
      <c r="G23">
        <v>9</v>
      </c>
      <c r="H23">
        <v>5</v>
      </c>
      <c r="I23">
        <v>1</v>
      </c>
      <c r="J23">
        <v>1</v>
      </c>
      <c r="K23">
        <v>2</v>
      </c>
      <c r="L23">
        <v>3</v>
      </c>
      <c r="M23">
        <v>0</v>
      </c>
      <c r="N23">
        <v>8</v>
      </c>
      <c r="O23">
        <v>0.26500000000000001</v>
      </c>
      <c r="P23">
        <v>0.26500000000000001</v>
      </c>
      <c r="Q23">
        <v>0.52900000000000003</v>
      </c>
      <c r="R23">
        <v>0.79400000000000004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1</v>
      </c>
      <c r="AA23" t="s">
        <v>43</v>
      </c>
    </row>
    <row r="24" spans="1:27" x14ac:dyDescent="0.2">
      <c r="A24">
        <v>224505393</v>
      </c>
      <c r="B24" t="s">
        <v>45</v>
      </c>
      <c r="C24" t="s">
        <v>1</v>
      </c>
      <c r="D24" t="s">
        <v>37</v>
      </c>
      <c r="E24" t="s">
        <v>42</v>
      </c>
      <c r="F24">
        <v>25</v>
      </c>
      <c r="G24">
        <v>6</v>
      </c>
      <c r="H24">
        <v>4</v>
      </c>
      <c r="I24">
        <v>1</v>
      </c>
      <c r="J24">
        <v>0</v>
      </c>
      <c r="K24">
        <v>1</v>
      </c>
      <c r="L24">
        <v>1</v>
      </c>
      <c r="M24">
        <v>2</v>
      </c>
      <c r="N24">
        <v>7</v>
      </c>
      <c r="O24">
        <v>0.24</v>
      </c>
      <c r="P24">
        <v>0.29599999999999999</v>
      </c>
      <c r="Q24">
        <v>0.4</v>
      </c>
      <c r="R24">
        <v>0.69599999999999995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7" x14ac:dyDescent="0.2">
      <c r="A25">
        <v>223398867</v>
      </c>
      <c r="B25" t="s">
        <v>46</v>
      </c>
      <c r="C25" t="s">
        <v>1</v>
      </c>
      <c r="D25" t="s">
        <v>35</v>
      </c>
      <c r="E25" t="s">
        <v>42</v>
      </c>
      <c r="F25">
        <v>25</v>
      </c>
      <c r="G25">
        <v>4</v>
      </c>
      <c r="H25">
        <v>1</v>
      </c>
      <c r="I25">
        <v>1</v>
      </c>
      <c r="J25">
        <v>0</v>
      </c>
      <c r="K25">
        <v>2</v>
      </c>
      <c r="L25">
        <v>2</v>
      </c>
      <c r="M25">
        <v>2</v>
      </c>
      <c r="N25">
        <v>2</v>
      </c>
      <c r="O25">
        <v>0.16</v>
      </c>
      <c r="P25">
        <v>0.222</v>
      </c>
      <c r="Q25">
        <v>0.44</v>
      </c>
      <c r="R25">
        <v>0.66200000000000003</v>
      </c>
      <c r="S25">
        <v>1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</row>
    <row r="26" spans="1:27" x14ac:dyDescent="0.2">
      <c r="A26">
        <v>221228157</v>
      </c>
      <c r="B26" t="s">
        <v>47</v>
      </c>
      <c r="C26" t="s">
        <v>1</v>
      </c>
      <c r="D26" t="s">
        <v>37</v>
      </c>
      <c r="E26" t="s">
        <v>42</v>
      </c>
      <c r="F26">
        <v>18</v>
      </c>
      <c r="G26">
        <v>6</v>
      </c>
      <c r="H26">
        <v>4</v>
      </c>
      <c r="I26">
        <v>1</v>
      </c>
      <c r="J26">
        <v>0</v>
      </c>
      <c r="K26">
        <v>1</v>
      </c>
      <c r="L26">
        <v>2</v>
      </c>
      <c r="M26">
        <v>0</v>
      </c>
      <c r="N26">
        <v>1</v>
      </c>
      <c r="O26">
        <v>0.33300000000000002</v>
      </c>
      <c r="P26">
        <v>0.33300000000000002</v>
      </c>
      <c r="Q26">
        <v>0.55600000000000005</v>
      </c>
      <c r="R26">
        <v>0.88900000000000001</v>
      </c>
      <c r="S26">
        <v>0</v>
      </c>
      <c r="T26">
        <v>0</v>
      </c>
      <c r="U26">
        <v>0</v>
      </c>
      <c r="V26">
        <v>2</v>
      </c>
    </row>
    <row r="27" spans="1:27" x14ac:dyDescent="0.2">
      <c r="A27">
        <v>220826865</v>
      </c>
      <c r="B27" t="s">
        <v>48</v>
      </c>
      <c r="C27" t="s">
        <v>1</v>
      </c>
      <c r="D27" t="s">
        <v>35</v>
      </c>
      <c r="E27" t="s">
        <v>42</v>
      </c>
      <c r="F27">
        <v>30</v>
      </c>
      <c r="G27">
        <v>12</v>
      </c>
      <c r="H27">
        <v>9</v>
      </c>
      <c r="I27">
        <v>0</v>
      </c>
      <c r="J27">
        <v>1</v>
      </c>
      <c r="K27">
        <v>2</v>
      </c>
      <c r="L27">
        <v>5</v>
      </c>
      <c r="M27">
        <v>0</v>
      </c>
      <c r="N27">
        <v>5</v>
      </c>
      <c r="O27">
        <v>0.4</v>
      </c>
      <c r="P27">
        <v>0.4</v>
      </c>
      <c r="Q27">
        <v>0.66700000000000004</v>
      </c>
      <c r="R27">
        <v>1.0669999999999999</v>
      </c>
      <c r="S27">
        <v>0</v>
      </c>
      <c r="T27">
        <v>0</v>
      </c>
      <c r="U27">
        <v>4</v>
      </c>
      <c r="V27">
        <v>1</v>
      </c>
      <c r="W27">
        <v>0</v>
      </c>
      <c r="X27">
        <v>0</v>
      </c>
      <c r="Y27">
        <v>0</v>
      </c>
    </row>
    <row r="28" spans="1:27" x14ac:dyDescent="0.2">
      <c r="A28">
        <v>239132666</v>
      </c>
      <c r="B28" t="s">
        <v>49</v>
      </c>
      <c r="C28" t="s">
        <v>1</v>
      </c>
      <c r="D28" t="s">
        <v>37</v>
      </c>
      <c r="E28" t="s">
        <v>38</v>
      </c>
      <c r="F28">
        <v>33</v>
      </c>
      <c r="G28">
        <v>5</v>
      </c>
      <c r="H28">
        <v>3</v>
      </c>
      <c r="I28">
        <v>1</v>
      </c>
      <c r="J28">
        <v>0</v>
      </c>
      <c r="K28">
        <v>1</v>
      </c>
      <c r="L28">
        <v>4</v>
      </c>
      <c r="M28">
        <v>3</v>
      </c>
      <c r="N28">
        <v>2</v>
      </c>
      <c r="O28">
        <v>0.152</v>
      </c>
      <c r="P28">
        <v>0.222</v>
      </c>
      <c r="Q28">
        <v>0.27300000000000002</v>
      </c>
      <c r="R28">
        <v>0.495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3</v>
      </c>
      <c r="AA28" t="s">
        <v>50</v>
      </c>
    </row>
    <row r="29" spans="1:27" x14ac:dyDescent="0.2">
      <c r="A29">
        <v>238901960</v>
      </c>
      <c r="B29" t="s">
        <v>51</v>
      </c>
      <c r="C29" t="s">
        <v>1</v>
      </c>
      <c r="D29" t="s">
        <v>35</v>
      </c>
      <c r="E29" t="s">
        <v>38</v>
      </c>
      <c r="F29">
        <v>33</v>
      </c>
      <c r="G29">
        <v>15</v>
      </c>
      <c r="H29">
        <v>6</v>
      </c>
      <c r="I29">
        <v>3</v>
      </c>
      <c r="J29">
        <v>1</v>
      </c>
      <c r="K29">
        <v>5</v>
      </c>
      <c r="L29">
        <v>14</v>
      </c>
      <c r="M29">
        <v>2</v>
      </c>
      <c r="N29">
        <v>4</v>
      </c>
      <c r="O29">
        <v>0.45500000000000002</v>
      </c>
      <c r="P29">
        <v>0.48599999999999999</v>
      </c>
      <c r="Q29">
        <v>1.0609999999999999</v>
      </c>
      <c r="R29">
        <v>1.546</v>
      </c>
      <c r="S29">
        <v>0</v>
      </c>
      <c r="T29">
        <v>4</v>
      </c>
      <c r="U29">
        <v>5</v>
      </c>
      <c r="V29">
        <v>4</v>
      </c>
      <c r="W29">
        <v>0</v>
      </c>
      <c r="X29">
        <v>1</v>
      </c>
      <c r="Y29">
        <v>0</v>
      </c>
    </row>
    <row r="30" spans="1:27" x14ac:dyDescent="0.2">
      <c r="A30">
        <v>291790473</v>
      </c>
      <c r="B30" t="s">
        <v>52</v>
      </c>
      <c r="C30" t="s">
        <v>1</v>
      </c>
      <c r="D30" t="s">
        <v>35</v>
      </c>
      <c r="E30" t="s">
        <v>38</v>
      </c>
      <c r="F30">
        <v>35</v>
      </c>
      <c r="G30">
        <v>8</v>
      </c>
      <c r="H30">
        <v>3</v>
      </c>
      <c r="I30">
        <v>0</v>
      </c>
      <c r="J30">
        <v>0</v>
      </c>
      <c r="K30">
        <v>5</v>
      </c>
      <c r="L30">
        <v>7</v>
      </c>
      <c r="M30">
        <v>2</v>
      </c>
      <c r="N30">
        <v>6</v>
      </c>
      <c r="O30">
        <v>0.22900000000000001</v>
      </c>
      <c r="P30">
        <v>0.27</v>
      </c>
      <c r="Q30">
        <v>0.65700000000000003</v>
      </c>
      <c r="R30">
        <v>0.92700000000000005</v>
      </c>
      <c r="S30">
        <v>0</v>
      </c>
      <c r="T30">
        <v>3</v>
      </c>
      <c r="U30">
        <v>3</v>
      </c>
      <c r="V30">
        <v>0</v>
      </c>
      <c r="W30">
        <v>0</v>
      </c>
      <c r="X30">
        <v>1</v>
      </c>
      <c r="Y30">
        <v>0</v>
      </c>
      <c r="Z30">
        <v>0</v>
      </c>
      <c r="AA30" t="s">
        <v>43</v>
      </c>
    </row>
    <row r="31" spans="1:27" x14ac:dyDescent="0.2">
      <c r="A31">
        <v>288014149</v>
      </c>
      <c r="B31" t="s">
        <v>53</v>
      </c>
      <c r="C31" t="s">
        <v>1</v>
      </c>
      <c r="D31" t="s">
        <v>37</v>
      </c>
      <c r="E31" t="s">
        <v>38</v>
      </c>
      <c r="F31">
        <v>40</v>
      </c>
      <c r="G31">
        <v>7</v>
      </c>
      <c r="H31">
        <v>4</v>
      </c>
      <c r="I31">
        <v>0</v>
      </c>
      <c r="J31">
        <v>0</v>
      </c>
      <c r="K31">
        <v>3</v>
      </c>
      <c r="L31">
        <v>5</v>
      </c>
      <c r="M31">
        <v>4</v>
      </c>
      <c r="N31">
        <v>13</v>
      </c>
      <c r="O31">
        <v>0.17499999999999999</v>
      </c>
      <c r="P31">
        <v>0.25</v>
      </c>
      <c r="Q31">
        <v>0.4</v>
      </c>
      <c r="R31">
        <v>0.65</v>
      </c>
      <c r="S31">
        <v>0</v>
      </c>
      <c r="T31">
        <v>0</v>
      </c>
      <c r="U31">
        <v>2</v>
      </c>
      <c r="V31">
        <v>1</v>
      </c>
      <c r="W31">
        <v>0</v>
      </c>
      <c r="X31">
        <v>0</v>
      </c>
      <c r="Y31">
        <v>0</v>
      </c>
      <c r="Z31">
        <v>0</v>
      </c>
      <c r="AA31" t="s">
        <v>44</v>
      </c>
    </row>
    <row r="32" spans="1:27" x14ac:dyDescent="0.2">
      <c r="A32">
        <v>253289180</v>
      </c>
      <c r="B32" t="s">
        <v>54</v>
      </c>
      <c r="C32" t="s">
        <v>1</v>
      </c>
      <c r="D32" t="s">
        <v>35</v>
      </c>
      <c r="E32" t="s">
        <v>38</v>
      </c>
      <c r="F32">
        <v>22</v>
      </c>
      <c r="G32">
        <v>5</v>
      </c>
      <c r="H32">
        <v>3</v>
      </c>
      <c r="I32">
        <v>0</v>
      </c>
      <c r="J32">
        <v>0</v>
      </c>
      <c r="K32">
        <v>2</v>
      </c>
      <c r="L32">
        <v>2</v>
      </c>
      <c r="M32">
        <v>0</v>
      </c>
      <c r="N32">
        <v>5</v>
      </c>
      <c r="O32">
        <v>0.22700000000000001</v>
      </c>
      <c r="P32">
        <v>0.22700000000000001</v>
      </c>
      <c r="Q32">
        <v>0.5</v>
      </c>
      <c r="R32">
        <v>0.72699999999999998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0</v>
      </c>
    </row>
    <row r="33" spans="1:27" x14ac:dyDescent="0.2">
      <c r="A33">
        <v>249054369</v>
      </c>
      <c r="B33" t="s">
        <v>55</v>
      </c>
      <c r="C33" t="s">
        <v>1</v>
      </c>
      <c r="D33" t="s">
        <v>35</v>
      </c>
      <c r="E33" t="s">
        <v>38</v>
      </c>
      <c r="F33">
        <v>17</v>
      </c>
      <c r="G33">
        <v>6</v>
      </c>
      <c r="H33">
        <v>3</v>
      </c>
      <c r="I33">
        <v>2</v>
      </c>
      <c r="J33">
        <v>0</v>
      </c>
      <c r="K33">
        <v>1</v>
      </c>
      <c r="L33">
        <v>6</v>
      </c>
      <c r="M33">
        <v>1</v>
      </c>
      <c r="N33">
        <v>2</v>
      </c>
      <c r="O33">
        <v>0.35299999999999998</v>
      </c>
      <c r="P33">
        <v>0.38900000000000001</v>
      </c>
      <c r="Q33">
        <v>0.64700000000000002</v>
      </c>
      <c r="R33">
        <v>1.036</v>
      </c>
      <c r="S33">
        <v>2</v>
      </c>
      <c r="T33">
        <v>0</v>
      </c>
      <c r="U33">
        <v>0</v>
      </c>
      <c r="V33">
        <v>0</v>
      </c>
      <c r="W33">
        <v>4</v>
      </c>
    </row>
    <row r="34" spans="1:27" x14ac:dyDescent="0.2">
      <c r="A34">
        <v>248817561</v>
      </c>
      <c r="B34" t="s">
        <v>56</v>
      </c>
      <c r="C34" t="s">
        <v>1</v>
      </c>
      <c r="D34" t="s">
        <v>37</v>
      </c>
      <c r="E34" t="s">
        <v>38</v>
      </c>
      <c r="F34">
        <v>26</v>
      </c>
      <c r="G34">
        <v>3</v>
      </c>
      <c r="H34">
        <v>1</v>
      </c>
      <c r="I34">
        <v>2</v>
      </c>
      <c r="J34">
        <v>0</v>
      </c>
      <c r="K34">
        <v>0</v>
      </c>
      <c r="L34">
        <v>0</v>
      </c>
      <c r="M34">
        <v>1</v>
      </c>
      <c r="N34">
        <v>3</v>
      </c>
      <c r="O34">
        <v>0.115</v>
      </c>
      <c r="P34">
        <v>0.14799999999999999</v>
      </c>
      <c r="Q34">
        <v>0.192</v>
      </c>
      <c r="R34">
        <v>0.34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7" x14ac:dyDescent="0.2">
      <c r="A35">
        <v>315538466</v>
      </c>
      <c r="B35" t="s">
        <v>57</v>
      </c>
      <c r="C35" t="s">
        <v>1</v>
      </c>
      <c r="D35" t="s">
        <v>37</v>
      </c>
      <c r="E35" t="s">
        <v>38</v>
      </c>
      <c r="F35">
        <v>37</v>
      </c>
      <c r="G35">
        <v>9</v>
      </c>
      <c r="H35">
        <v>5</v>
      </c>
      <c r="I35">
        <v>0</v>
      </c>
      <c r="J35">
        <v>0</v>
      </c>
      <c r="K35">
        <v>4</v>
      </c>
      <c r="L35">
        <v>8</v>
      </c>
      <c r="M35">
        <v>1</v>
      </c>
      <c r="N35">
        <v>8</v>
      </c>
      <c r="O35">
        <v>0.24299999999999999</v>
      </c>
      <c r="P35">
        <v>0.26300000000000001</v>
      </c>
      <c r="Q35">
        <v>0.56799999999999995</v>
      </c>
      <c r="R35">
        <v>0.83099999999999996</v>
      </c>
      <c r="S35">
        <v>0</v>
      </c>
      <c r="T35">
        <v>2</v>
      </c>
      <c r="U35">
        <v>0</v>
      </c>
      <c r="V35">
        <v>2</v>
      </c>
      <c r="W35">
        <v>0</v>
      </c>
      <c r="X35">
        <v>0</v>
      </c>
      <c r="Y35">
        <v>0</v>
      </c>
      <c r="Z35">
        <v>2</v>
      </c>
      <c r="AA35" t="s">
        <v>44</v>
      </c>
    </row>
    <row r="36" spans="1:27" x14ac:dyDescent="0.2">
      <c r="A36">
        <v>339162924</v>
      </c>
      <c r="B36" t="s">
        <v>59</v>
      </c>
      <c r="C36" t="s">
        <v>1</v>
      </c>
      <c r="D36" t="s">
        <v>37</v>
      </c>
      <c r="E36" t="s">
        <v>38</v>
      </c>
      <c r="F36">
        <v>35</v>
      </c>
      <c r="G36">
        <v>12</v>
      </c>
      <c r="H36">
        <v>4</v>
      </c>
      <c r="I36">
        <v>3</v>
      </c>
      <c r="J36">
        <v>0</v>
      </c>
      <c r="K36">
        <v>5</v>
      </c>
      <c r="L36">
        <v>9</v>
      </c>
      <c r="M36">
        <v>2</v>
      </c>
      <c r="N36">
        <v>8</v>
      </c>
      <c r="O36">
        <v>0.34300000000000003</v>
      </c>
      <c r="P36">
        <v>0.378</v>
      </c>
      <c r="Q36">
        <v>0.85699999999999998</v>
      </c>
      <c r="R36">
        <v>1.236</v>
      </c>
      <c r="S36">
        <v>1</v>
      </c>
      <c r="T36">
        <v>0</v>
      </c>
      <c r="U36">
        <v>1</v>
      </c>
      <c r="V36">
        <v>1</v>
      </c>
      <c r="W36">
        <v>4</v>
      </c>
      <c r="X36">
        <v>2</v>
      </c>
      <c r="Y36">
        <v>1</v>
      </c>
      <c r="Z36">
        <v>0</v>
      </c>
      <c r="AA36" t="s">
        <v>43</v>
      </c>
    </row>
    <row r="37" spans="1:27" x14ac:dyDescent="0.2">
      <c r="A37">
        <v>339575900</v>
      </c>
      <c r="B37" t="s">
        <v>60</v>
      </c>
      <c r="C37" t="s">
        <v>1</v>
      </c>
      <c r="D37" t="s">
        <v>35</v>
      </c>
      <c r="E37" t="s">
        <v>38</v>
      </c>
      <c r="F37">
        <v>38</v>
      </c>
      <c r="G37">
        <v>12</v>
      </c>
      <c r="H37">
        <v>8</v>
      </c>
      <c r="I37">
        <v>1</v>
      </c>
      <c r="J37">
        <v>0</v>
      </c>
      <c r="K37">
        <v>3</v>
      </c>
      <c r="L37">
        <v>8</v>
      </c>
      <c r="M37">
        <v>2</v>
      </c>
      <c r="N37">
        <v>12</v>
      </c>
      <c r="O37">
        <v>0.316</v>
      </c>
      <c r="P37">
        <v>0.35</v>
      </c>
      <c r="Q37">
        <v>0.57899999999999996</v>
      </c>
      <c r="R37">
        <v>0.92900000000000005</v>
      </c>
      <c r="S37">
        <v>0</v>
      </c>
      <c r="T37">
        <v>1</v>
      </c>
      <c r="U37">
        <v>0</v>
      </c>
      <c r="V37">
        <v>0</v>
      </c>
      <c r="W37">
        <v>1</v>
      </c>
      <c r="X37">
        <v>0</v>
      </c>
      <c r="Y37">
        <v>0</v>
      </c>
      <c r="Z37">
        <v>2</v>
      </c>
      <c r="AA37" t="s">
        <v>61</v>
      </c>
    </row>
  </sheetData>
  <phoneticPr fontId="2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4"/>
  <sheetViews>
    <sheetView workbookViewId="0">
      <selection activeCell="F2" sqref="F2"/>
    </sheetView>
  </sheetViews>
  <sheetFormatPr baseColWidth="10" defaultColWidth="8.83203125" defaultRowHeight="15" x14ac:dyDescent="0.2"/>
  <cols>
    <col min="7" max="7" width="9.6640625" customWidth="1"/>
    <col min="15" max="18" width="8.83203125" style="2"/>
  </cols>
  <sheetData>
    <row r="1" spans="1:18" x14ac:dyDescent="0.2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s="2" t="s">
        <v>5</v>
      </c>
      <c r="P1" s="2" t="s">
        <v>6</v>
      </c>
      <c r="Q1" s="2" t="s">
        <v>7</v>
      </c>
      <c r="R1" s="2" t="s">
        <v>8</v>
      </c>
    </row>
    <row r="2" spans="1:18" x14ac:dyDescent="0.2">
      <c r="A2">
        <v>2024</v>
      </c>
      <c r="B2" t="s">
        <v>1</v>
      </c>
      <c r="C2" t="s">
        <v>76</v>
      </c>
      <c r="D2">
        <v>61</v>
      </c>
      <c r="E2">
        <v>58</v>
      </c>
      <c r="F2">
        <v>18</v>
      </c>
      <c r="G2">
        <v>0</v>
      </c>
      <c r="H2">
        <v>0</v>
      </c>
      <c r="I2">
        <v>9</v>
      </c>
      <c r="J2">
        <v>16</v>
      </c>
      <c r="K2">
        <v>1</v>
      </c>
      <c r="L2">
        <v>10</v>
      </c>
      <c r="M2">
        <v>2</v>
      </c>
      <c r="N2">
        <v>0</v>
      </c>
      <c r="O2" s="2">
        <v>0.31</v>
      </c>
      <c r="P2" s="2">
        <v>0.34399999999999997</v>
      </c>
      <c r="Q2" s="2">
        <v>0.77600000000000002</v>
      </c>
      <c r="R2" s="2">
        <v>1.1200000000000001</v>
      </c>
    </row>
    <row r="3" spans="1:18" x14ac:dyDescent="0.2">
      <c r="A3">
        <v>2024</v>
      </c>
      <c r="B3" t="s">
        <v>1</v>
      </c>
      <c r="C3" t="s">
        <v>79</v>
      </c>
      <c r="D3">
        <v>48</v>
      </c>
      <c r="E3">
        <v>45</v>
      </c>
      <c r="F3">
        <v>12</v>
      </c>
      <c r="G3">
        <v>1</v>
      </c>
      <c r="H3">
        <v>2</v>
      </c>
      <c r="I3">
        <v>3</v>
      </c>
      <c r="J3">
        <v>6</v>
      </c>
      <c r="K3">
        <v>2</v>
      </c>
      <c r="L3">
        <v>12</v>
      </c>
      <c r="M3">
        <v>1</v>
      </c>
      <c r="N3">
        <v>0</v>
      </c>
      <c r="O3" s="2">
        <v>0.26700000000000002</v>
      </c>
      <c r="P3" s="2">
        <v>0.312</v>
      </c>
      <c r="Q3" s="2">
        <v>0.57799999999999996</v>
      </c>
      <c r="R3" s="2">
        <v>0.89</v>
      </c>
    </row>
    <row r="4" spans="1:18" x14ac:dyDescent="0.2">
      <c r="A4">
        <v>2024</v>
      </c>
      <c r="B4" t="s">
        <v>1</v>
      </c>
      <c r="C4" t="s">
        <v>82</v>
      </c>
      <c r="D4">
        <v>43</v>
      </c>
      <c r="E4">
        <v>41</v>
      </c>
      <c r="F4">
        <v>12</v>
      </c>
      <c r="G4">
        <v>2</v>
      </c>
      <c r="H4">
        <v>1</v>
      </c>
      <c r="I4">
        <v>0</v>
      </c>
      <c r="J4">
        <v>3</v>
      </c>
      <c r="K4">
        <v>1</v>
      </c>
      <c r="L4">
        <v>1</v>
      </c>
      <c r="M4">
        <v>1</v>
      </c>
      <c r="N4">
        <v>0</v>
      </c>
      <c r="O4" s="2">
        <v>0.29299999999999998</v>
      </c>
      <c r="P4" s="2">
        <v>0.32600000000000001</v>
      </c>
      <c r="Q4" s="2">
        <v>0.39</v>
      </c>
      <c r="R4" s="2">
        <v>0.71599999999999997</v>
      </c>
    </row>
    <row r="5" spans="1:18" x14ac:dyDescent="0.2">
      <c r="A5">
        <v>2024</v>
      </c>
      <c r="B5" t="s">
        <v>1</v>
      </c>
      <c r="C5" t="s">
        <v>77</v>
      </c>
      <c r="D5">
        <v>31</v>
      </c>
      <c r="E5">
        <v>30</v>
      </c>
      <c r="F5">
        <v>10</v>
      </c>
      <c r="G5">
        <v>3</v>
      </c>
      <c r="H5">
        <v>0</v>
      </c>
      <c r="I5">
        <v>3</v>
      </c>
      <c r="J5">
        <v>3</v>
      </c>
      <c r="K5">
        <v>1</v>
      </c>
      <c r="L5">
        <v>6</v>
      </c>
      <c r="M5">
        <v>0</v>
      </c>
      <c r="N5">
        <v>0</v>
      </c>
      <c r="O5" s="2">
        <v>0.33300000000000002</v>
      </c>
      <c r="P5" s="2">
        <v>0.35499999999999998</v>
      </c>
      <c r="Q5" s="2">
        <v>0.73299999999999998</v>
      </c>
      <c r="R5" s="2">
        <v>1.0880000000000001</v>
      </c>
    </row>
    <row r="6" spans="1:18" x14ac:dyDescent="0.2">
      <c r="A6">
        <v>2024</v>
      </c>
      <c r="B6" t="s">
        <v>1</v>
      </c>
      <c r="C6" t="s">
        <v>83</v>
      </c>
      <c r="D6">
        <v>32</v>
      </c>
      <c r="E6">
        <v>29</v>
      </c>
      <c r="F6">
        <v>9</v>
      </c>
      <c r="G6">
        <v>1</v>
      </c>
      <c r="H6">
        <v>0</v>
      </c>
      <c r="I6">
        <v>3</v>
      </c>
      <c r="J6">
        <v>10</v>
      </c>
      <c r="K6">
        <v>3</v>
      </c>
      <c r="L6">
        <v>7</v>
      </c>
      <c r="M6">
        <v>0</v>
      </c>
      <c r="N6">
        <v>0</v>
      </c>
      <c r="O6" s="2">
        <v>0.31</v>
      </c>
      <c r="P6" s="2">
        <v>0.375</v>
      </c>
      <c r="Q6" s="2">
        <v>0.65500000000000003</v>
      </c>
      <c r="R6" s="2">
        <v>1.03</v>
      </c>
    </row>
    <row r="7" spans="1:18" x14ac:dyDescent="0.2">
      <c r="A7">
        <v>2024</v>
      </c>
      <c r="B7" t="s">
        <v>1</v>
      </c>
      <c r="C7" t="s">
        <v>87</v>
      </c>
      <c r="D7">
        <v>21</v>
      </c>
      <c r="E7">
        <v>20</v>
      </c>
      <c r="F7">
        <v>9</v>
      </c>
      <c r="G7">
        <v>0</v>
      </c>
      <c r="H7">
        <v>0</v>
      </c>
      <c r="I7">
        <v>2</v>
      </c>
      <c r="J7">
        <v>4</v>
      </c>
      <c r="K7">
        <v>1</v>
      </c>
      <c r="L7">
        <v>2</v>
      </c>
      <c r="M7">
        <v>0</v>
      </c>
      <c r="N7">
        <v>0</v>
      </c>
      <c r="O7" s="2">
        <v>0.45</v>
      </c>
      <c r="P7" s="2">
        <v>0.47599999999999998</v>
      </c>
      <c r="Q7" s="2">
        <v>0.75</v>
      </c>
      <c r="R7" s="2">
        <v>1.226</v>
      </c>
    </row>
    <row r="8" spans="1:18" x14ac:dyDescent="0.2">
      <c r="A8">
        <v>2024</v>
      </c>
      <c r="B8" t="s">
        <v>1</v>
      </c>
      <c r="C8" t="s">
        <v>85</v>
      </c>
      <c r="D8">
        <v>40</v>
      </c>
      <c r="E8">
        <v>35</v>
      </c>
      <c r="F8">
        <v>8</v>
      </c>
      <c r="G8">
        <v>3</v>
      </c>
      <c r="H8">
        <v>0</v>
      </c>
      <c r="I8">
        <v>0</v>
      </c>
      <c r="J8">
        <v>1</v>
      </c>
      <c r="K8">
        <v>4</v>
      </c>
      <c r="L8">
        <v>6</v>
      </c>
      <c r="M8">
        <v>1</v>
      </c>
      <c r="N8">
        <v>0</v>
      </c>
      <c r="O8" s="2">
        <v>0.22900000000000001</v>
      </c>
      <c r="P8" s="2">
        <v>0.32500000000000001</v>
      </c>
      <c r="Q8" s="2">
        <v>0.314</v>
      </c>
      <c r="R8" s="2">
        <v>0.63900000000000001</v>
      </c>
    </row>
    <row r="9" spans="1:18" x14ac:dyDescent="0.2">
      <c r="A9">
        <v>2024</v>
      </c>
      <c r="B9" t="s">
        <v>1</v>
      </c>
      <c r="C9" t="s">
        <v>80</v>
      </c>
      <c r="D9">
        <v>37</v>
      </c>
      <c r="E9">
        <v>37</v>
      </c>
      <c r="F9">
        <v>7</v>
      </c>
      <c r="G9">
        <v>1</v>
      </c>
      <c r="H9">
        <v>0</v>
      </c>
      <c r="I9">
        <v>4</v>
      </c>
      <c r="J9">
        <v>7</v>
      </c>
      <c r="K9">
        <v>0</v>
      </c>
      <c r="L9">
        <v>5</v>
      </c>
      <c r="M9">
        <v>0</v>
      </c>
      <c r="N9">
        <v>0</v>
      </c>
      <c r="O9" s="2">
        <v>0.189</v>
      </c>
      <c r="P9" s="2">
        <v>0.189</v>
      </c>
      <c r="Q9" s="2">
        <v>0.54100000000000004</v>
      </c>
      <c r="R9" s="2">
        <v>0.73</v>
      </c>
    </row>
    <row r="10" spans="1:18" x14ac:dyDescent="0.2">
      <c r="A10">
        <v>2024</v>
      </c>
      <c r="B10" t="s">
        <v>1</v>
      </c>
      <c r="C10" t="s">
        <v>81</v>
      </c>
      <c r="D10">
        <v>32</v>
      </c>
      <c r="E10">
        <v>30</v>
      </c>
      <c r="F10">
        <v>7</v>
      </c>
      <c r="G10">
        <v>1</v>
      </c>
      <c r="H10">
        <v>0</v>
      </c>
      <c r="I10">
        <v>3</v>
      </c>
      <c r="J10">
        <v>4</v>
      </c>
      <c r="K10">
        <v>1</v>
      </c>
      <c r="L10">
        <v>3</v>
      </c>
      <c r="M10">
        <v>0</v>
      </c>
      <c r="N10">
        <v>1</v>
      </c>
      <c r="O10" s="2">
        <v>0.23300000000000001</v>
      </c>
      <c r="P10" s="2">
        <v>0.25</v>
      </c>
      <c r="Q10" s="2">
        <v>0.56699999999999995</v>
      </c>
      <c r="R10" s="2">
        <v>0.81699999999999995</v>
      </c>
    </row>
    <row r="11" spans="1:18" x14ac:dyDescent="0.2">
      <c r="A11">
        <v>2024</v>
      </c>
      <c r="B11" t="s">
        <v>1</v>
      </c>
      <c r="C11" t="s">
        <v>102</v>
      </c>
      <c r="D11">
        <v>19</v>
      </c>
      <c r="E11">
        <v>16</v>
      </c>
      <c r="F11">
        <v>7</v>
      </c>
      <c r="G11">
        <v>2</v>
      </c>
      <c r="H11">
        <v>0</v>
      </c>
      <c r="I11">
        <v>2</v>
      </c>
      <c r="J11">
        <v>4</v>
      </c>
      <c r="K11">
        <v>2</v>
      </c>
      <c r="L11">
        <v>0</v>
      </c>
      <c r="M11">
        <v>1</v>
      </c>
      <c r="N11">
        <v>0</v>
      </c>
      <c r="O11" s="2">
        <v>0.438</v>
      </c>
      <c r="P11" s="2">
        <v>0.52600000000000002</v>
      </c>
      <c r="Q11" s="2">
        <v>0.93799999999999994</v>
      </c>
      <c r="R11" s="2">
        <v>1.464</v>
      </c>
    </row>
    <row r="12" spans="1:18" x14ac:dyDescent="0.2">
      <c r="A12">
        <v>2024</v>
      </c>
      <c r="B12" t="s">
        <v>1</v>
      </c>
      <c r="C12" t="s">
        <v>114</v>
      </c>
      <c r="D12">
        <v>11</v>
      </c>
      <c r="E12">
        <v>10</v>
      </c>
      <c r="F12">
        <v>6</v>
      </c>
      <c r="G12">
        <v>2</v>
      </c>
      <c r="H12">
        <v>0</v>
      </c>
      <c r="I12">
        <v>2</v>
      </c>
      <c r="J12">
        <v>6</v>
      </c>
      <c r="K12">
        <v>0</v>
      </c>
      <c r="L12">
        <v>2</v>
      </c>
      <c r="M12">
        <v>0</v>
      </c>
      <c r="N12">
        <v>1</v>
      </c>
      <c r="O12" s="2">
        <v>0.6</v>
      </c>
      <c r="P12" s="2">
        <v>0.54500000000000004</v>
      </c>
      <c r="Q12" s="2">
        <v>1.4</v>
      </c>
      <c r="R12" s="2">
        <v>1.9450000000000001</v>
      </c>
    </row>
    <row r="13" spans="1:18" x14ac:dyDescent="0.2">
      <c r="A13">
        <v>2024</v>
      </c>
      <c r="B13" t="s">
        <v>1</v>
      </c>
      <c r="C13" t="s">
        <v>100</v>
      </c>
      <c r="D13">
        <v>28</v>
      </c>
      <c r="E13">
        <v>25</v>
      </c>
      <c r="F13">
        <v>5</v>
      </c>
      <c r="G13">
        <v>0</v>
      </c>
      <c r="H13">
        <v>0</v>
      </c>
      <c r="I13">
        <v>2</v>
      </c>
      <c r="J13">
        <v>2</v>
      </c>
      <c r="K13">
        <v>2</v>
      </c>
      <c r="L13">
        <v>5</v>
      </c>
      <c r="M13">
        <v>1</v>
      </c>
      <c r="N13">
        <v>0</v>
      </c>
      <c r="O13" s="2">
        <v>0.2</v>
      </c>
      <c r="P13" s="2">
        <v>0.28599999999999998</v>
      </c>
      <c r="Q13" s="2">
        <v>0.44</v>
      </c>
      <c r="R13" s="2">
        <v>0.72599999999999998</v>
      </c>
    </row>
    <row r="14" spans="1:18" x14ac:dyDescent="0.2">
      <c r="A14">
        <v>2024</v>
      </c>
      <c r="B14" t="s">
        <v>1</v>
      </c>
      <c r="C14" t="s">
        <v>112</v>
      </c>
      <c r="D14">
        <v>14</v>
      </c>
      <c r="E14">
        <v>14</v>
      </c>
      <c r="F14">
        <v>5</v>
      </c>
      <c r="G14">
        <v>0</v>
      </c>
      <c r="H14">
        <v>0</v>
      </c>
      <c r="I14">
        <v>4</v>
      </c>
      <c r="J14">
        <v>10</v>
      </c>
      <c r="K14">
        <v>0</v>
      </c>
      <c r="L14">
        <v>4</v>
      </c>
      <c r="M14">
        <v>0</v>
      </c>
      <c r="N14">
        <v>0</v>
      </c>
      <c r="O14" s="2">
        <v>0.35699999999999998</v>
      </c>
      <c r="P14" s="2">
        <v>0.35699999999999998</v>
      </c>
      <c r="Q14" s="2">
        <v>1.214</v>
      </c>
      <c r="R14" s="2">
        <v>1.571</v>
      </c>
    </row>
    <row r="15" spans="1:18" x14ac:dyDescent="0.2">
      <c r="A15">
        <v>2024</v>
      </c>
      <c r="B15" t="s">
        <v>1</v>
      </c>
      <c r="C15" t="s">
        <v>86</v>
      </c>
      <c r="D15">
        <v>14</v>
      </c>
      <c r="E15">
        <v>13</v>
      </c>
      <c r="F15">
        <v>4</v>
      </c>
      <c r="G15">
        <v>0</v>
      </c>
      <c r="H15">
        <v>0</v>
      </c>
      <c r="I15">
        <v>1</v>
      </c>
      <c r="J15">
        <v>4</v>
      </c>
      <c r="K15">
        <v>1</v>
      </c>
      <c r="L15">
        <v>3</v>
      </c>
      <c r="M15">
        <v>0</v>
      </c>
      <c r="N15">
        <v>0</v>
      </c>
      <c r="O15" s="2">
        <v>0.308</v>
      </c>
      <c r="P15" s="2">
        <v>0.35699999999999998</v>
      </c>
      <c r="Q15" s="2">
        <v>0.53800000000000003</v>
      </c>
      <c r="R15" s="2">
        <v>0.89500000000000002</v>
      </c>
    </row>
    <row r="16" spans="1:18" x14ac:dyDescent="0.2">
      <c r="A16">
        <v>2024</v>
      </c>
      <c r="B16" t="s">
        <v>1</v>
      </c>
      <c r="C16" t="s">
        <v>84</v>
      </c>
      <c r="D16">
        <v>15</v>
      </c>
      <c r="E16">
        <v>14</v>
      </c>
      <c r="F16">
        <v>3</v>
      </c>
      <c r="G16">
        <v>0</v>
      </c>
      <c r="H16">
        <v>0</v>
      </c>
      <c r="I16">
        <v>2</v>
      </c>
      <c r="J16">
        <v>4</v>
      </c>
      <c r="K16">
        <v>1</v>
      </c>
      <c r="L16">
        <v>6</v>
      </c>
      <c r="M16">
        <v>0</v>
      </c>
      <c r="N16">
        <v>0</v>
      </c>
      <c r="O16" s="2">
        <v>0.214</v>
      </c>
      <c r="P16" s="2">
        <v>0.26700000000000002</v>
      </c>
      <c r="Q16" s="2">
        <v>0.64300000000000002</v>
      </c>
      <c r="R16" s="2">
        <v>0.91</v>
      </c>
    </row>
    <row r="17" spans="1:18" x14ac:dyDescent="0.2">
      <c r="A17">
        <v>2024</v>
      </c>
      <c r="B17" t="s">
        <v>1</v>
      </c>
      <c r="C17" t="s">
        <v>111</v>
      </c>
      <c r="D17">
        <v>14</v>
      </c>
      <c r="E17">
        <v>14</v>
      </c>
      <c r="F17">
        <v>3</v>
      </c>
      <c r="G17">
        <v>0</v>
      </c>
      <c r="H17">
        <v>0</v>
      </c>
      <c r="I17">
        <v>2</v>
      </c>
      <c r="J17">
        <v>4</v>
      </c>
      <c r="K17">
        <v>0</v>
      </c>
      <c r="L17">
        <v>7</v>
      </c>
      <c r="M17">
        <v>0</v>
      </c>
      <c r="N17">
        <v>0</v>
      </c>
      <c r="O17" s="2">
        <v>0.214</v>
      </c>
      <c r="P17" s="2">
        <v>0.214</v>
      </c>
      <c r="Q17" s="2">
        <v>0.64300000000000002</v>
      </c>
      <c r="R17" s="2">
        <v>0.85699999999999998</v>
      </c>
    </row>
    <row r="18" spans="1:18" x14ac:dyDescent="0.2">
      <c r="A18">
        <v>2024</v>
      </c>
      <c r="B18" t="s">
        <v>1</v>
      </c>
      <c r="C18" t="s">
        <v>115</v>
      </c>
      <c r="D18">
        <v>12</v>
      </c>
      <c r="E18">
        <v>11</v>
      </c>
      <c r="F18">
        <v>3</v>
      </c>
      <c r="G18">
        <v>0</v>
      </c>
      <c r="H18">
        <v>0</v>
      </c>
      <c r="I18">
        <v>0</v>
      </c>
      <c r="J18">
        <v>1</v>
      </c>
      <c r="K18">
        <v>1</v>
      </c>
      <c r="L18">
        <v>2</v>
      </c>
      <c r="M18">
        <v>0</v>
      </c>
      <c r="N18">
        <v>0</v>
      </c>
      <c r="O18" s="2">
        <v>0.27300000000000002</v>
      </c>
      <c r="P18" s="2">
        <v>0.33300000000000002</v>
      </c>
      <c r="Q18" s="2">
        <v>0.27300000000000002</v>
      </c>
      <c r="R18" s="2">
        <v>0.60599999999999998</v>
      </c>
    </row>
    <row r="19" spans="1:18" x14ac:dyDescent="0.2">
      <c r="A19">
        <v>2024</v>
      </c>
      <c r="B19" t="s">
        <v>1</v>
      </c>
      <c r="C19" t="s">
        <v>95</v>
      </c>
      <c r="D19">
        <v>11</v>
      </c>
      <c r="E19">
        <v>10</v>
      </c>
      <c r="F19">
        <v>3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 s="2">
        <v>0.3</v>
      </c>
      <c r="P19" s="2">
        <v>0.36399999999999999</v>
      </c>
      <c r="Q19" s="2">
        <v>0.6</v>
      </c>
      <c r="R19" s="2">
        <v>0.96399999999999997</v>
      </c>
    </row>
    <row r="20" spans="1:18" x14ac:dyDescent="0.2">
      <c r="A20">
        <v>2024</v>
      </c>
      <c r="B20" t="s">
        <v>1</v>
      </c>
      <c r="C20" t="s">
        <v>101</v>
      </c>
      <c r="D20">
        <v>9</v>
      </c>
      <c r="E20">
        <v>9</v>
      </c>
      <c r="F20">
        <v>3</v>
      </c>
      <c r="G20">
        <v>0</v>
      </c>
      <c r="H20">
        <v>0</v>
      </c>
      <c r="I20">
        <v>1</v>
      </c>
      <c r="J20">
        <v>2</v>
      </c>
      <c r="K20">
        <v>0</v>
      </c>
      <c r="L20">
        <v>1</v>
      </c>
      <c r="M20">
        <v>0</v>
      </c>
      <c r="N20">
        <v>0</v>
      </c>
      <c r="O20" s="2">
        <v>0.33300000000000002</v>
      </c>
      <c r="P20" s="2">
        <v>0.33300000000000002</v>
      </c>
      <c r="Q20" s="2">
        <v>0.66700000000000004</v>
      </c>
      <c r="R20" s="2">
        <v>1</v>
      </c>
    </row>
    <row r="21" spans="1:18" x14ac:dyDescent="0.2">
      <c r="A21">
        <v>2024</v>
      </c>
      <c r="B21" t="s">
        <v>1</v>
      </c>
      <c r="C21" t="s">
        <v>107</v>
      </c>
      <c r="D21">
        <v>12</v>
      </c>
      <c r="E21">
        <v>12</v>
      </c>
      <c r="F21">
        <v>2</v>
      </c>
      <c r="G21">
        <v>1</v>
      </c>
      <c r="H21">
        <v>0</v>
      </c>
      <c r="I21">
        <v>0</v>
      </c>
      <c r="J21">
        <v>0</v>
      </c>
      <c r="K21">
        <v>0</v>
      </c>
      <c r="L21">
        <v>3</v>
      </c>
      <c r="M21">
        <v>0</v>
      </c>
      <c r="N21">
        <v>0</v>
      </c>
      <c r="O21" s="2">
        <v>0.16700000000000001</v>
      </c>
      <c r="P21" s="2">
        <v>0.16700000000000001</v>
      </c>
      <c r="Q21" s="2">
        <v>0.25</v>
      </c>
      <c r="R21" s="2">
        <v>0.41699999999999998</v>
      </c>
    </row>
    <row r="22" spans="1:18" x14ac:dyDescent="0.2">
      <c r="A22">
        <v>2024</v>
      </c>
      <c r="B22" t="s">
        <v>1</v>
      </c>
      <c r="C22" t="s">
        <v>113</v>
      </c>
      <c r="D22">
        <v>8</v>
      </c>
      <c r="E22">
        <v>8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3</v>
      </c>
      <c r="M22">
        <v>0</v>
      </c>
      <c r="N22">
        <v>0</v>
      </c>
      <c r="O22" s="2">
        <v>0.25</v>
      </c>
      <c r="P22" s="2">
        <v>0.25</v>
      </c>
      <c r="Q22" s="2">
        <v>0.25</v>
      </c>
      <c r="R22" s="2">
        <v>0.5</v>
      </c>
    </row>
    <row r="23" spans="1:18" x14ac:dyDescent="0.2">
      <c r="A23">
        <v>2024</v>
      </c>
      <c r="B23" t="s">
        <v>1</v>
      </c>
      <c r="C23" t="s">
        <v>116</v>
      </c>
      <c r="D23">
        <v>7</v>
      </c>
      <c r="E23">
        <v>6</v>
      </c>
      <c r="F23">
        <v>2</v>
      </c>
      <c r="G23">
        <v>0</v>
      </c>
      <c r="H23">
        <v>0</v>
      </c>
      <c r="I23">
        <v>2</v>
      </c>
      <c r="J23">
        <v>2</v>
      </c>
      <c r="K23">
        <v>0</v>
      </c>
      <c r="L23">
        <v>2</v>
      </c>
      <c r="M23">
        <v>1</v>
      </c>
      <c r="N23">
        <v>0</v>
      </c>
      <c r="O23" s="2">
        <v>0.33300000000000002</v>
      </c>
      <c r="P23" s="2">
        <v>0.42899999999999999</v>
      </c>
      <c r="Q23" s="2">
        <v>1.333</v>
      </c>
      <c r="R23" s="2">
        <v>1.762</v>
      </c>
    </row>
    <row r="24" spans="1:18" x14ac:dyDescent="0.2">
      <c r="A24">
        <v>2024</v>
      </c>
      <c r="B24" t="s">
        <v>1</v>
      </c>
      <c r="C24" t="s">
        <v>98</v>
      </c>
      <c r="D24">
        <v>5</v>
      </c>
      <c r="E24">
        <v>5</v>
      </c>
      <c r="F24">
        <v>2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 s="2">
        <v>0.4</v>
      </c>
      <c r="P24" s="2">
        <v>0.4</v>
      </c>
      <c r="Q24" s="2">
        <v>1</v>
      </c>
      <c r="R24" s="2">
        <v>1.4</v>
      </c>
    </row>
    <row r="25" spans="1:18" x14ac:dyDescent="0.2">
      <c r="A25">
        <v>2024</v>
      </c>
      <c r="B25" t="s">
        <v>1</v>
      </c>
      <c r="C25" t="s">
        <v>96</v>
      </c>
      <c r="D25">
        <v>5</v>
      </c>
      <c r="E25">
        <v>5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2">
        <v>0.2</v>
      </c>
      <c r="P25" s="2">
        <v>0.2</v>
      </c>
      <c r="Q25" s="2">
        <v>0.2</v>
      </c>
      <c r="R25" s="2">
        <v>0.4</v>
      </c>
    </row>
    <row r="26" spans="1:18" x14ac:dyDescent="0.2">
      <c r="A26">
        <v>2024</v>
      </c>
      <c r="B26" t="s">
        <v>1</v>
      </c>
      <c r="C26" t="s">
        <v>108</v>
      </c>
      <c r="D26">
        <v>5</v>
      </c>
      <c r="E26">
        <v>5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2">
        <v>0.2</v>
      </c>
      <c r="P26" s="2">
        <v>0.2</v>
      </c>
      <c r="Q26" s="2">
        <v>0.4</v>
      </c>
      <c r="R26" s="2">
        <v>0.6</v>
      </c>
    </row>
    <row r="27" spans="1:18" x14ac:dyDescent="0.2">
      <c r="A27">
        <v>2024</v>
      </c>
      <c r="B27" t="s">
        <v>1</v>
      </c>
      <c r="C27" t="s">
        <v>93</v>
      </c>
      <c r="D27">
        <v>4</v>
      </c>
      <c r="E27">
        <v>3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 s="2">
        <v>0.33300000000000002</v>
      </c>
      <c r="P27" s="2">
        <v>0.5</v>
      </c>
      <c r="Q27" s="2">
        <v>0.33300000000000002</v>
      </c>
      <c r="R27" s="2">
        <v>0.83299999999999996</v>
      </c>
    </row>
    <row r="28" spans="1:18" x14ac:dyDescent="0.2">
      <c r="A28">
        <v>2024</v>
      </c>
      <c r="B28" t="s">
        <v>1</v>
      </c>
      <c r="C28" t="s">
        <v>118</v>
      </c>
      <c r="D28">
        <v>4</v>
      </c>
      <c r="E28">
        <v>4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0</v>
      </c>
      <c r="N28">
        <v>0</v>
      </c>
      <c r="O28" s="2">
        <v>0.25</v>
      </c>
      <c r="P28" s="2">
        <v>0.25</v>
      </c>
      <c r="Q28" s="2">
        <v>0.25</v>
      </c>
      <c r="R28" s="2">
        <v>0.5</v>
      </c>
    </row>
    <row r="29" spans="1:18" x14ac:dyDescent="0.2">
      <c r="A29">
        <v>2024</v>
      </c>
      <c r="B29" t="s">
        <v>1</v>
      </c>
      <c r="C29" t="s">
        <v>99</v>
      </c>
      <c r="D29">
        <v>3</v>
      </c>
      <c r="E29">
        <v>3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2">
        <v>0.33300000000000002</v>
      </c>
      <c r="P29" s="2">
        <v>0.33300000000000002</v>
      </c>
      <c r="Q29" s="2">
        <v>0.33300000000000002</v>
      </c>
      <c r="R29" s="2">
        <v>0.66600000000000004</v>
      </c>
    </row>
    <row r="30" spans="1:18" x14ac:dyDescent="0.2">
      <c r="A30">
        <v>2024</v>
      </c>
      <c r="B30" t="s">
        <v>1</v>
      </c>
      <c r="C30" t="s">
        <v>103</v>
      </c>
      <c r="D30">
        <v>3</v>
      </c>
      <c r="E30">
        <v>3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0</v>
      </c>
      <c r="O30" s="2">
        <v>0.33300000000000002</v>
      </c>
      <c r="P30" s="2">
        <v>0.33300000000000002</v>
      </c>
      <c r="Q30" s="2">
        <v>1.333</v>
      </c>
      <c r="R30" s="2">
        <v>1.6659999999999999</v>
      </c>
    </row>
    <row r="31" spans="1:18" x14ac:dyDescent="0.2">
      <c r="A31">
        <v>2024</v>
      </c>
      <c r="B31" t="s">
        <v>1</v>
      </c>
      <c r="C31" t="s">
        <v>110</v>
      </c>
      <c r="D31">
        <v>3</v>
      </c>
      <c r="E31">
        <v>3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2">
        <v>0.33300000000000002</v>
      </c>
      <c r="P31" s="2">
        <v>0.33300000000000002</v>
      </c>
      <c r="Q31" s="2">
        <v>0.33300000000000002</v>
      </c>
      <c r="R31" s="2">
        <v>0.66600000000000004</v>
      </c>
    </row>
    <row r="32" spans="1:18" x14ac:dyDescent="0.2">
      <c r="A32">
        <v>2024</v>
      </c>
      <c r="B32" t="s">
        <v>1</v>
      </c>
      <c r="C32" t="s">
        <v>92</v>
      </c>
      <c r="D32">
        <v>2</v>
      </c>
      <c r="E32">
        <v>2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2">
        <v>0.5</v>
      </c>
      <c r="P32" s="2">
        <v>0.5</v>
      </c>
      <c r="Q32" s="2">
        <v>1</v>
      </c>
      <c r="R32" s="2">
        <v>1.5</v>
      </c>
    </row>
    <row r="33" spans="1:18" x14ac:dyDescent="0.2">
      <c r="A33">
        <v>2024</v>
      </c>
      <c r="B33" t="s">
        <v>1</v>
      </c>
      <c r="C33" t="s">
        <v>109</v>
      </c>
      <c r="D33">
        <v>2</v>
      </c>
      <c r="E33">
        <v>2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 s="2">
        <v>0.5</v>
      </c>
      <c r="P33" s="2">
        <v>0.5</v>
      </c>
      <c r="Q33" s="2">
        <v>0.5</v>
      </c>
      <c r="R33" s="2">
        <v>1</v>
      </c>
    </row>
    <row r="34" spans="1:18" x14ac:dyDescent="0.2">
      <c r="A34">
        <v>2024</v>
      </c>
      <c r="B34" t="s">
        <v>1</v>
      </c>
      <c r="C34" t="s">
        <v>78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2">
        <v>1</v>
      </c>
      <c r="P34" s="2">
        <v>1</v>
      </c>
      <c r="Q34" s="2">
        <v>1</v>
      </c>
      <c r="R34" s="2">
        <v>2</v>
      </c>
    </row>
    <row r="35" spans="1:18" x14ac:dyDescent="0.2">
      <c r="A35">
        <v>2024</v>
      </c>
      <c r="B35" t="s">
        <v>1</v>
      </c>
      <c r="C35" t="s">
        <v>88</v>
      </c>
      <c r="D35">
        <v>8</v>
      </c>
      <c r="E35">
        <v>5</v>
      </c>
      <c r="F35">
        <v>0</v>
      </c>
      <c r="G35">
        <v>0</v>
      </c>
      <c r="H35">
        <v>0</v>
      </c>
      <c r="I35">
        <v>0</v>
      </c>
      <c r="J35">
        <v>1</v>
      </c>
      <c r="K35">
        <v>2</v>
      </c>
      <c r="L35">
        <v>1</v>
      </c>
      <c r="M35">
        <v>0</v>
      </c>
      <c r="N35">
        <v>1</v>
      </c>
      <c r="O35" s="2">
        <v>0</v>
      </c>
      <c r="P35" s="2">
        <v>0.25</v>
      </c>
      <c r="Q35" s="2">
        <v>0</v>
      </c>
      <c r="R35" s="2">
        <v>0.25</v>
      </c>
    </row>
    <row r="36" spans="1:18" x14ac:dyDescent="0.2">
      <c r="A36">
        <v>2024</v>
      </c>
      <c r="B36" t="s">
        <v>1</v>
      </c>
      <c r="C36" t="s">
        <v>94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4</v>
      </c>
      <c r="M36">
        <v>0</v>
      </c>
      <c r="N36">
        <v>0</v>
      </c>
      <c r="O36" s="2">
        <v>0</v>
      </c>
      <c r="P36" s="2">
        <v>0</v>
      </c>
      <c r="Q36" s="2">
        <v>0</v>
      </c>
      <c r="R36" s="2">
        <v>0</v>
      </c>
    </row>
    <row r="37" spans="1:18" x14ac:dyDescent="0.2">
      <c r="A37">
        <v>2024</v>
      </c>
      <c r="B37" t="s">
        <v>1</v>
      </c>
      <c r="C37" t="s">
        <v>91</v>
      </c>
      <c r="D37">
        <v>3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>
        <v>0</v>
      </c>
      <c r="O37" s="2">
        <v>0</v>
      </c>
      <c r="P37" s="2">
        <v>0</v>
      </c>
      <c r="Q37" s="2">
        <v>0</v>
      </c>
      <c r="R37" s="2">
        <v>0</v>
      </c>
    </row>
    <row r="38" spans="1:18" x14ac:dyDescent="0.2">
      <c r="A38">
        <v>2024</v>
      </c>
      <c r="B38" t="s">
        <v>1</v>
      </c>
      <c r="C38" t="s">
        <v>89</v>
      </c>
      <c r="D38">
        <v>2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2">
        <v>0</v>
      </c>
      <c r="P38" s="2">
        <v>0</v>
      </c>
      <c r="Q38" s="2">
        <v>0</v>
      </c>
      <c r="R38" s="2">
        <v>0</v>
      </c>
    </row>
    <row r="39" spans="1:18" x14ac:dyDescent="0.2">
      <c r="A39">
        <v>2024</v>
      </c>
      <c r="B39" t="s">
        <v>1</v>
      </c>
      <c r="C39" t="s">
        <v>97</v>
      </c>
      <c r="D39">
        <v>2</v>
      </c>
      <c r="E39">
        <v>2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 s="2">
        <v>0</v>
      </c>
      <c r="P39" s="2">
        <v>0</v>
      </c>
      <c r="Q39" s="2">
        <v>0</v>
      </c>
      <c r="R39" s="2">
        <v>0</v>
      </c>
    </row>
    <row r="40" spans="1:18" x14ac:dyDescent="0.2">
      <c r="A40">
        <v>2024</v>
      </c>
      <c r="B40" t="s">
        <v>1</v>
      </c>
      <c r="C40" t="s">
        <v>106</v>
      </c>
      <c r="D40">
        <v>2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2">
        <v>0</v>
      </c>
      <c r="P40" s="2">
        <v>0</v>
      </c>
      <c r="Q40" s="2">
        <v>0</v>
      </c>
      <c r="R40" s="2">
        <v>0</v>
      </c>
    </row>
    <row r="41" spans="1:18" x14ac:dyDescent="0.2">
      <c r="A41">
        <v>2024</v>
      </c>
      <c r="B41" t="s">
        <v>1</v>
      </c>
      <c r="C41" t="s">
        <v>117</v>
      </c>
      <c r="D41">
        <v>2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 s="2">
        <v>0</v>
      </c>
      <c r="P41" s="2">
        <v>0.5</v>
      </c>
      <c r="Q41" s="2">
        <v>0</v>
      </c>
      <c r="R41" s="2">
        <v>0.5</v>
      </c>
    </row>
    <row r="42" spans="1:18" x14ac:dyDescent="0.2">
      <c r="A42">
        <v>2024</v>
      </c>
      <c r="B42" t="s">
        <v>1</v>
      </c>
      <c r="C42" t="s">
        <v>90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x14ac:dyDescent="0.2">
      <c r="A43">
        <v>2024</v>
      </c>
      <c r="B43" t="s">
        <v>1</v>
      </c>
      <c r="C43" t="s">
        <v>104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 s="2">
        <v>0</v>
      </c>
      <c r="P43" s="2">
        <v>0</v>
      </c>
      <c r="Q43" s="2">
        <v>0</v>
      </c>
      <c r="R43" s="2">
        <v>0</v>
      </c>
    </row>
    <row r="44" spans="1:18" x14ac:dyDescent="0.2">
      <c r="A44">
        <v>2024</v>
      </c>
      <c r="B44" t="s">
        <v>1</v>
      </c>
      <c r="C44" t="s">
        <v>105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2">
        <v>0</v>
      </c>
      <c r="P44" s="2">
        <v>0</v>
      </c>
      <c r="Q44" s="2">
        <v>0</v>
      </c>
      <c r="R44" s="2">
        <v>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1"/>
  <sheetViews>
    <sheetView workbookViewId="0">
      <selection activeCell="L4" sqref="L4"/>
    </sheetView>
  </sheetViews>
  <sheetFormatPr baseColWidth="10" defaultColWidth="8.83203125" defaultRowHeight="15" x14ac:dyDescent="0.2"/>
  <cols>
    <col min="7" max="7" width="9.6640625" customWidth="1"/>
  </cols>
  <sheetData>
    <row r="1" spans="1:18" x14ac:dyDescent="0.2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5</v>
      </c>
      <c r="P1" t="s">
        <v>6</v>
      </c>
      <c r="Q1" t="s">
        <v>7</v>
      </c>
      <c r="R1" t="s">
        <v>8</v>
      </c>
    </row>
    <row r="2" spans="1:18" x14ac:dyDescent="0.2">
      <c r="A2">
        <v>2024</v>
      </c>
      <c r="B2" t="s">
        <v>2</v>
      </c>
      <c r="C2" t="s">
        <v>105</v>
      </c>
      <c r="D2">
        <v>70</v>
      </c>
      <c r="E2">
        <v>68</v>
      </c>
      <c r="F2">
        <v>33</v>
      </c>
      <c r="G2">
        <v>9</v>
      </c>
      <c r="H2">
        <v>2</v>
      </c>
      <c r="I2">
        <v>3</v>
      </c>
      <c r="J2">
        <v>12</v>
      </c>
      <c r="K2">
        <v>1</v>
      </c>
      <c r="L2">
        <v>3</v>
      </c>
      <c r="M2">
        <v>0</v>
      </c>
      <c r="N2">
        <v>1</v>
      </c>
      <c r="O2">
        <v>0.48499999999999999</v>
      </c>
      <c r="P2">
        <v>0.48599999999999999</v>
      </c>
      <c r="Q2">
        <v>0.80900000000000005</v>
      </c>
      <c r="R2">
        <v>1.2949999999999999</v>
      </c>
    </row>
    <row r="3" spans="1:18" x14ac:dyDescent="0.2">
      <c r="A3">
        <v>2024</v>
      </c>
      <c r="B3" t="s">
        <v>2</v>
      </c>
      <c r="C3" t="s">
        <v>121</v>
      </c>
      <c r="D3">
        <v>68</v>
      </c>
      <c r="E3">
        <v>62</v>
      </c>
      <c r="F3">
        <v>12</v>
      </c>
      <c r="G3">
        <v>2</v>
      </c>
      <c r="H3">
        <v>0</v>
      </c>
      <c r="I3">
        <v>2</v>
      </c>
      <c r="J3">
        <v>8</v>
      </c>
      <c r="K3">
        <v>3</v>
      </c>
      <c r="L3">
        <v>16</v>
      </c>
      <c r="M3">
        <v>1</v>
      </c>
      <c r="N3">
        <v>2</v>
      </c>
      <c r="O3">
        <v>0.19400000000000001</v>
      </c>
      <c r="P3">
        <v>0.23499999999999999</v>
      </c>
      <c r="Q3">
        <v>0.32300000000000001</v>
      </c>
      <c r="R3">
        <v>0.55800000000000005</v>
      </c>
    </row>
    <row r="4" spans="1:18" x14ac:dyDescent="0.2">
      <c r="A4">
        <v>2024</v>
      </c>
      <c r="B4" t="s">
        <v>2</v>
      </c>
      <c r="C4" t="s">
        <v>90</v>
      </c>
      <c r="D4">
        <v>64</v>
      </c>
      <c r="E4">
        <v>58</v>
      </c>
      <c r="F4">
        <v>15</v>
      </c>
      <c r="G4">
        <v>2</v>
      </c>
      <c r="H4">
        <v>1</v>
      </c>
      <c r="I4">
        <v>5</v>
      </c>
      <c r="J4">
        <v>13</v>
      </c>
      <c r="K4">
        <v>5</v>
      </c>
      <c r="L4">
        <v>18</v>
      </c>
      <c r="M4">
        <v>0</v>
      </c>
      <c r="N4">
        <v>1</v>
      </c>
      <c r="O4">
        <v>0.25900000000000001</v>
      </c>
      <c r="P4">
        <v>0.312</v>
      </c>
      <c r="Q4">
        <v>0.58599999999999997</v>
      </c>
      <c r="R4">
        <v>0.89800000000000002</v>
      </c>
    </row>
    <row r="5" spans="1:18" x14ac:dyDescent="0.2">
      <c r="A5">
        <v>2024</v>
      </c>
      <c r="B5" t="s">
        <v>2</v>
      </c>
      <c r="C5" t="s">
        <v>122</v>
      </c>
      <c r="D5">
        <v>57</v>
      </c>
      <c r="E5">
        <v>55</v>
      </c>
      <c r="F5">
        <v>23</v>
      </c>
      <c r="G5">
        <v>2</v>
      </c>
      <c r="H5">
        <v>2</v>
      </c>
      <c r="I5">
        <v>0</v>
      </c>
      <c r="J5">
        <v>2</v>
      </c>
      <c r="K5">
        <v>1</v>
      </c>
      <c r="L5">
        <v>2</v>
      </c>
      <c r="M5">
        <v>1</v>
      </c>
      <c r="N5">
        <v>0</v>
      </c>
      <c r="O5">
        <v>0.41799999999999998</v>
      </c>
      <c r="P5">
        <v>0.439</v>
      </c>
      <c r="Q5">
        <v>0.52700000000000002</v>
      </c>
      <c r="R5">
        <v>0.96599999999999997</v>
      </c>
    </row>
    <row r="6" spans="1:18" x14ac:dyDescent="0.2">
      <c r="A6">
        <v>2024</v>
      </c>
      <c r="B6" t="s">
        <v>2</v>
      </c>
      <c r="C6" t="s">
        <v>77</v>
      </c>
      <c r="D6">
        <v>56</v>
      </c>
      <c r="E6">
        <v>52</v>
      </c>
      <c r="F6">
        <v>18</v>
      </c>
      <c r="G6">
        <v>2</v>
      </c>
      <c r="H6">
        <v>0</v>
      </c>
      <c r="I6">
        <v>3</v>
      </c>
      <c r="J6">
        <v>10</v>
      </c>
      <c r="K6">
        <v>0</v>
      </c>
      <c r="L6">
        <v>6</v>
      </c>
      <c r="M6">
        <v>1</v>
      </c>
      <c r="N6">
        <v>3</v>
      </c>
      <c r="O6">
        <v>0.34599999999999997</v>
      </c>
      <c r="P6">
        <v>0.33900000000000002</v>
      </c>
      <c r="Q6">
        <v>0.55800000000000005</v>
      </c>
      <c r="R6">
        <v>0.89700000000000002</v>
      </c>
    </row>
    <row r="7" spans="1:18" x14ac:dyDescent="0.2">
      <c r="A7">
        <v>2024</v>
      </c>
      <c r="B7" t="s">
        <v>2</v>
      </c>
      <c r="C7" t="s">
        <v>120</v>
      </c>
      <c r="D7">
        <v>33</v>
      </c>
      <c r="E7">
        <v>30</v>
      </c>
      <c r="F7">
        <v>13</v>
      </c>
      <c r="G7">
        <v>4</v>
      </c>
      <c r="H7">
        <v>0</v>
      </c>
      <c r="I7">
        <v>2</v>
      </c>
      <c r="J7">
        <v>8</v>
      </c>
      <c r="K7">
        <v>2</v>
      </c>
      <c r="L7">
        <v>3</v>
      </c>
      <c r="M7">
        <v>1</v>
      </c>
      <c r="N7">
        <v>0</v>
      </c>
      <c r="O7">
        <v>0.433</v>
      </c>
      <c r="P7">
        <v>0.48499999999999999</v>
      </c>
      <c r="Q7">
        <v>0.76700000000000002</v>
      </c>
      <c r="R7">
        <v>1.252</v>
      </c>
    </row>
    <row r="8" spans="1:18" x14ac:dyDescent="0.2">
      <c r="A8">
        <v>2024</v>
      </c>
      <c r="B8" t="s">
        <v>2</v>
      </c>
      <c r="C8" t="s">
        <v>123</v>
      </c>
      <c r="D8">
        <v>28</v>
      </c>
      <c r="E8">
        <v>27</v>
      </c>
      <c r="F8">
        <v>8</v>
      </c>
      <c r="G8">
        <v>2</v>
      </c>
      <c r="H8">
        <v>0</v>
      </c>
      <c r="I8">
        <v>1</v>
      </c>
      <c r="J8">
        <v>6</v>
      </c>
      <c r="K8">
        <v>1</v>
      </c>
      <c r="L8">
        <v>3</v>
      </c>
      <c r="M8">
        <v>0</v>
      </c>
      <c r="N8">
        <v>0</v>
      </c>
      <c r="O8">
        <v>0.29599999999999999</v>
      </c>
      <c r="P8">
        <v>0.32100000000000001</v>
      </c>
      <c r="Q8">
        <v>0.48099999999999998</v>
      </c>
      <c r="R8">
        <v>0.80200000000000005</v>
      </c>
    </row>
    <row r="9" spans="1:18" x14ac:dyDescent="0.2">
      <c r="A9">
        <v>2024</v>
      </c>
      <c r="B9" t="s">
        <v>2</v>
      </c>
      <c r="C9" t="s">
        <v>93</v>
      </c>
      <c r="D9">
        <v>25</v>
      </c>
      <c r="E9">
        <v>24</v>
      </c>
      <c r="F9">
        <v>6</v>
      </c>
      <c r="G9">
        <v>1</v>
      </c>
      <c r="H9">
        <v>0</v>
      </c>
      <c r="I9">
        <v>0</v>
      </c>
      <c r="J9">
        <v>3</v>
      </c>
      <c r="K9">
        <v>1</v>
      </c>
      <c r="L9">
        <v>1</v>
      </c>
      <c r="M9">
        <v>0</v>
      </c>
      <c r="N9">
        <v>0</v>
      </c>
      <c r="O9">
        <v>0.25</v>
      </c>
      <c r="P9">
        <v>0.28000000000000003</v>
      </c>
      <c r="Q9">
        <v>0.29199999999999998</v>
      </c>
      <c r="R9">
        <v>0.57199999999999995</v>
      </c>
    </row>
    <row r="10" spans="1:18" x14ac:dyDescent="0.2">
      <c r="A10">
        <v>2024</v>
      </c>
      <c r="B10" t="s">
        <v>2</v>
      </c>
      <c r="C10" t="s">
        <v>110</v>
      </c>
      <c r="D10">
        <v>25</v>
      </c>
      <c r="E10">
        <v>25</v>
      </c>
      <c r="F10">
        <v>7</v>
      </c>
      <c r="G10">
        <v>2</v>
      </c>
      <c r="H10">
        <v>0</v>
      </c>
      <c r="I10">
        <v>1</v>
      </c>
      <c r="J10">
        <v>3</v>
      </c>
      <c r="K10">
        <v>0</v>
      </c>
      <c r="L10">
        <v>6</v>
      </c>
      <c r="M10">
        <v>0</v>
      </c>
      <c r="N10">
        <v>0</v>
      </c>
      <c r="O10">
        <v>0.28000000000000003</v>
      </c>
      <c r="P10">
        <v>0.28000000000000003</v>
      </c>
      <c r="Q10">
        <v>0.48</v>
      </c>
      <c r="R10">
        <v>0.76</v>
      </c>
    </row>
    <row r="11" spans="1:18" x14ac:dyDescent="0.2">
      <c r="A11">
        <v>2024</v>
      </c>
      <c r="B11" t="s">
        <v>2</v>
      </c>
      <c r="C11" t="s">
        <v>99</v>
      </c>
      <c r="D11">
        <v>22</v>
      </c>
      <c r="E11">
        <v>21</v>
      </c>
      <c r="F11">
        <v>8</v>
      </c>
      <c r="G11">
        <v>1</v>
      </c>
      <c r="H11">
        <v>0</v>
      </c>
      <c r="I11">
        <v>3</v>
      </c>
      <c r="J11">
        <v>6</v>
      </c>
      <c r="K11">
        <v>1</v>
      </c>
      <c r="L11">
        <v>1</v>
      </c>
      <c r="M11">
        <v>0</v>
      </c>
      <c r="N11">
        <v>0</v>
      </c>
      <c r="O11">
        <v>0.38100000000000001</v>
      </c>
      <c r="P11">
        <v>0.40899999999999997</v>
      </c>
      <c r="Q11">
        <v>0.85699999999999998</v>
      </c>
      <c r="R11">
        <v>1.266</v>
      </c>
    </row>
    <row r="12" spans="1:18" x14ac:dyDescent="0.2">
      <c r="A12">
        <v>2024</v>
      </c>
      <c r="B12" t="s">
        <v>2</v>
      </c>
      <c r="C12" t="s">
        <v>94</v>
      </c>
      <c r="D12">
        <v>22</v>
      </c>
      <c r="E12">
        <v>22</v>
      </c>
      <c r="F12">
        <v>10</v>
      </c>
      <c r="G12">
        <v>1</v>
      </c>
      <c r="H12">
        <v>1</v>
      </c>
      <c r="I12">
        <v>5</v>
      </c>
      <c r="J12">
        <v>9</v>
      </c>
      <c r="K12">
        <v>0</v>
      </c>
      <c r="L12">
        <v>4</v>
      </c>
      <c r="M12">
        <v>0</v>
      </c>
      <c r="N12">
        <v>0</v>
      </c>
      <c r="O12">
        <v>0.45500000000000002</v>
      </c>
      <c r="P12">
        <v>0.45500000000000002</v>
      </c>
      <c r="Q12">
        <v>1.2729999999999999</v>
      </c>
      <c r="R12">
        <v>1.728</v>
      </c>
    </row>
    <row r="13" spans="1:18" x14ac:dyDescent="0.2">
      <c r="A13">
        <v>2024</v>
      </c>
      <c r="B13" t="s">
        <v>2</v>
      </c>
      <c r="C13" t="s">
        <v>96</v>
      </c>
      <c r="D13">
        <v>19</v>
      </c>
      <c r="E13">
        <v>19</v>
      </c>
      <c r="F13">
        <v>5</v>
      </c>
      <c r="G13">
        <v>1</v>
      </c>
      <c r="H13">
        <v>0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0.26300000000000001</v>
      </c>
      <c r="P13">
        <v>0.26300000000000001</v>
      </c>
      <c r="Q13">
        <v>0.47399999999999998</v>
      </c>
      <c r="R13">
        <v>0.73699999999999999</v>
      </c>
    </row>
    <row r="14" spans="1:18" x14ac:dyDescent="0.2">
      <c r="A14">
        <v>2024</v>
      </c>
      <c r="B14" t="s">
        <v>2</v>
      </c>
      <c r="C14" t="s">
        <v>119</v>
      </c>
      <c r="D14">
        <v>18</v>
      </c>
      <c r="E14">
        <v>18</v>
      </c>
      <c r="F14">
        <v>6</v>
      </c>
      <c r="G14">
        <v>1</v>
      </c>
      <c r="H14">
        <v>0</v>
      </c>
      <c r="I14">
        <v>2</v>
      </c>
      <c r="J14">
        <v>3</v>
      </c>
      <c r="K14">
        <v>0</v>
      </c>
      <c r="L14">
        <v>3</v>
      </c>
      <c r="M14">
        <v>0</v>
      </c>
      <c r="N14">
        <v>0</v>
      </c>
      <c r="O14">
        <v>0.33300000000000002</v>
      </c>
      <c r="P14">
        <v>0.33300000000000002</v>
      </c>
      <c r="Q14">
        <v>0.72199999999999998</v>
      </c>
      <c r="R14">
        <v>1.0549999999999999</v>
      </c>
    </row>
    <row r="15" spans="1:18" x14ac:dyDescent="0.2">
      <c r="A15">
        <v>2024</v>
      </c>
      <c r="B15" t="s">
        <v>2</v>
      </c>
      <c r="C15" t="s">
        <v>116</v>
      </c>
      <c r="D15">
        <v>18</v>
      </c>
      <c r="E15">
        <v>18</v>
      </c>
      <c r="F15">
        <v>8</v>
      </c>
      <c r="G15">
        <v>1</v>
      </c>
      <c r="H15">
        <v>0</v>
      </c>
      <c r="I15">
        <v>1</v>
      </c>
      <c r="J15">
        <v>3</v>
      </c>
      <c r="K15">
        <v>0</v>
      </c>
      <c r="L15">
        <v>0</v>
      </c>
      <c r="M15">
        <v>0</v>
      </c>
      <c r="N15">
        <v>0</v>
      </c>
      <c r="O15">
        <v>0.44400000000000001</v>
      </c>
      <c r="P15">
        <v>0.44400000000000001</v>
      </c>
      <c r="Q15">
        <v>0.66700000000000004</v>
      </c>
      <c r="R15">
        <v>1.111</v>
      </c>
    </row>
    <row r="16" spans="1:18" x14ac:dyDescent="0.2">
      <c r="A16">
        <v>2024</v>
      </c>
      <c r="B16" t="s">
        <v>2</v>
      </c>
      <c r="C16" t="s">
        <v>131</v>
      </c>
      <c r="D16">
        <v>11</v>
      </c>
      <c r="E16">
        <v>10</v>
      </c>
      <c r="F16">
        <v>2</v>
      </c>
      <c r="G16">
        <v>1</v>
      </c>
      <c r="H16">
        <v>0</v>
      </c>
      <c r="I16">
        <v>1</v>
      </c>
      <c r="J16">
        <v>2</v>
      </c>
      <c r="K16">
        <v>0</v>
      </c>
      <c r="L16">
        <v>4</v>
      </c>
      <c r="M16">
        <v>0</v>
      </c>
      <c r="N16">
        <v>1</v>
      </c>
      <c r="O16">
        <v>0.2</v>
      </c>
      <c r="P16">
        <v>0.182</v>
      </c>
      <c r="Q16">
        <v>0.6</v>
      </c>
      <c r="R16">
        <v>0.78200000000000003</v>
      </c>
    </row>
    <row r="17" spans="1:18" x14ac:dyDescent="0.2">
      <c r="A17">
        <v>2024</v>
      </c>
      <c r="B17" t="s">
        <v>2</v>
      </c>
      <c r="C17" t="s">
        <v>124</v>
      </c>
      <c r="D17">
        <v>8</v>
      </c>
      <c r="E17">
        <v>7</v>
      </c>
      <c r="F17">
        <v>2</v>
      </c>
      <c r="G17">
        <v>1</v>
      </c>
      <c r="H17">
        <v>0</v>
      </c>
      <c r="I17">
        <v>0</v>
      </c>
      <c r="J17">
        <v>2</v>
      </c>
      <c r="K17">
        <v>0</v>
      </c>
      <c r="L17">
        <v>0</v>
      </c>
      <c r="M17">
        <v>0</v>
      </c>
      <c r="N17">
        <v>1</v>
      </c>
      <c r="O17">
        <v>0.28599999999999998</v>
      </c>
      <c r="P17">
        <v>0.25</v>
      </c>
      <c r="Q17">
        <v>0.42899999999999999</v>
      </c>
      <c r="R17">
        <v>0.67900000000000005</v>
      </c>
    </row>
    <row r="18" spans="1:18" x14ac:dyDescent="0.2">
      <c r="A18">
        <v>2024</v>
      </c>
      <c r="B18" t="s">
        <v>2</v>
      </c>
      <c r="C18" t="s">
        <v>126</v>
      </c>
      <c r="D18">
        <v>6</v>
      </c>
      <c r="E18">
        <v>6</v>
      </c>
      <c r="F18">
        <v>1</v>
      </c>
      <c r="G18">
        <v>0</v>
      </c>
      <c r="H18">
        <v>0</v>
      </c>
      <c r="I18">
        <v>1</v>
      </c>
      <c r="J18">
        <v>3</v>
      </c>
      <c r="K18">
        <v>0</v>
      </c>
      <c r="L18">
        <v>0</v>
      </c>
      <c r="M18">
        <v>0</v>
      </c>
      <c r="N18">
        <v>0</v>
      </c>
      <c r="O18">
        <v>0.16700000000000001</v>
      </c>
      <c r="P18">
        <v>0.16700000000000001</v>
      </c>
      <c r="Q18">
        <v>0.66700000000000004</v>
      </c>
      <c r="R18">
        <v>0.83399999999999996</v>
      </c>
    </row>
    <row r="19" spans="1:18" x14ac:dyDescent="0.2">
      <c r="A19">
        <v>2024</v>
      </c>
      <c r="B19" t="s">
        <v>2</v>
      </c>
      <c r="C19" t="s">
        <v>127</v>
      </c>
      <c r="D19">
        <v>6</v>
      </c>
      <c r="E19">
        <v>6</v>
      </c>
      <c r="F19">
        <v>4</v>
      </c>
      <c r="G19">
        <v>0</v>
      </c>
      <c r="H19">
        <v>0</v>
      </c>
      <c r="I19">
        <v>1</v>
      </c>
      <c r="J19">
        <v>2</v>
      </c>
      <c r="K19">
        <v>0</v>
      </c>
      <c r="L19">
        <v>0</v>
      </c>
      <c r="M19">
        <v>0</v>
      </c>
      <c r="N19">
        <v>0</v>
      </c>
      <c r="O19">
        <v>0.66700000000000004</v>
      </c>
      <c r="P19">
        <v>0.66700000000000004</v>
      </c>
      <c r="Q19">
        <v>1.167</v>
      </c>
      <c r="R19">
        <v>1.8340000000000001</v>
      </c>
    </row>
    <row r="20" spans="1:18" x14ac:dyDescent="0.2">
      <c r="A20">
        <v>2024</v>
      </c>
      <c r="B20" t="s">
        <v>2</v>
      </c>
      <c r="C20" t="s">
        <v>134</v>
      </c>
      <c r="D20">
        <v>6</v>
      </c>
      <c r="E20">
        <v>6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0</v>
      </c>
      <c r="N20">
        <v>0</v>
      </c>
      <c r="O20">
        <v>0.33300000000000002</v>
      </c>
      <c r="P20">
        <v>0.33300000000000002</v>
      </c>
      <c r="Q20">
        <v>0.33300000000000002</v>
      </c>
      <c r="R20">
        <v>0.66600000000000004</v>
      </c>
    </row>
    <row r="21" spans="1:18" x14ac:dyDescent="0.2">
      <c r="A21">
        <v>2024</v>
      </c>
      <c r="B21" t="s">
        <v>2</v>
      </c>
      <c r="C21" t="s">
        <v>125</v>
      </c>
      <c r="D21">
        <v>5</v>
      </c>
      <c r="E21">
        <v>5</v>
      </c>
      <c r="F21">
        <v>1</v>
      </c>
      <c r="G21">
        <v>0</v>
      </c>
      <c r="H21">
        <v>0</v>
      </c>
      <c r="I21">
        <v>1</v>
      </c>
      <c r="J21">
        <v>3</v>
      </c>
      <c r="K21">
        <v>0</v>
      </c>
      <c r="L21">
        <v>0</v>
      </c>
      <c r="M21">
        <v>0</v>
      </c>
      <c r="N21">
        <v>0</v>
      </c>
      <c r="O21">
        <v>0.2</v>
      </c>
      <c r="P21">
        <v>0.2</v>
      </c>
      <c r="Q21">
        <v>0.8</v>
      </c>
      <c r="R21">
        <v>1</v>
      </c>
    </row>
    <row r="22" spans="1:18" x14ac:dyDescent="0.2">
      <c r="A22">
        <v>2024</v>
      </c>
      <c r="B22" t="s">
        <v>2</v>
      </c>
      <c r="C22" t="s">
        <v>135</v>
      </c>
      <c r="D22">
        <v>5</v>
      </c>
      <c r="E22">
        <v>4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0.25</v>
      </c>
      <c r="P22">
        <v>0.4</v>
      </c>
      <c r="Q22">
        <v>0.25</v>
      </c>
      <c r="R22">
        <v>0.65</v>
      </c>
    </row>
    <row r="23" spans="1:18" x14ac:dyDescent="0.2">
      <c r="A23">
        <v>2024</v>
      </c>
      <c r="B23" t="s">
        <v>2</v>
      </c>
      <c r="C23" t="s">
        <v>98</v>
      </c>
      <c r="D23">
        <v>4</v>
      </c>
      <c r="E23">
        <v>4</v>
      </c>
      <c r="F23">
        <v>2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0.5</v>
      </c>
      <c r="P23">
        <v>0.5</v>
      </c>
      <c r="Q23">
        <v>0.75</v>
      </c>
      <c r="R23">
        <v>1.25</v>
      </c>
    </row>
    <row r="24" spans="1:18" x14ac:dyDescent="0.2">
      <c r="A24">
        <v>2024</v>
      </c>
      <c r="B24" t="s">
        <v>2</v>
      </c>
      <c r="C24" t="s">
        <v>132</v>
      </c>
      <c r="D24">
        <v>3</v>
      </c>
      <c r="E24">
        <v>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>
        <v>2024</v>
      </c>
      <c r="B25" t="s">
        <v>2</v>
      </c>
      <c r="C25" t="s">
        <v>108</v>
      </c>
      <c r="D25">
        <v>3</v>
      </c>
      <c r="E25">
        <v>3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0.33300000000000002</v>
      </c>
      <c r="P25">
        <v>0.33300000000000002</v>
      </c>
      <c r="Q25">
        <v>0.33300000000000002</v>
      </c>
      <c r="R25">
        <v>0.66600000000000004</v>
      </c>
    </row>
    <row r="26" spans="1:18" x14ac:dyDescent="0.2">
      <c r="A26">
        <v>2024</v>
      </c>
      <c r="B26" t="s">
        <v>2</v>
      </c>
      <c r="C26" t="s">
        <v>136</v>
      </c>
      <c r="D26">
        <v>3</v>
      </c>
      <c r="E26">
        <v>3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0.66700000000000004</v>
      </c>
      <c r="P26">
        <v>0.66700000000000004</v>
      </c>
      <c r="Q26">
        <v>0.66700000000000004</v>
      </c>
      <c r="R26">
        <v>1.3340000000000001</v>
      </c>
    </row>
    <row r="27" spans="1:18" x14ac:dyDescent="0.2">
      <c r="A27">
        <v>2024</v>
      </c>
      <c r="B27" t="s">
        <v>2</v>
      </c>
      <c r="C27" t="s">
        <v>112</v>
      </c>
      <c r="D27">
        <v>2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">
      <c r="A28">
        <v>2024</v>
      </c>
      <c r="B28" t="s">
        <v>2</v>
      </c>
      <c r="C28" t="s">
        <v>128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">
      <c r="A29">
        <v>2024</v>
      </c>
      <c r="B29" t="s">
        <v>2</v>
      </c>
      <c r="C29" t="s">
        <v>130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">
      <c r="A30">
        <v>2024</v>
      </c>
      <c r="B30" t="s">
        <v>2</v>
      </c>
      <c r="C30" t="s">
        <v>133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2</v>
      </c>
    </row>
    <row r="31" spans="1:18" x14ac:dyDescent="0.2">
      <c r="A31">
        <v>2024</v>
      </c>
      <c r="B31" t="s">
        <v>2</v>
      </c>
      <c r="C31" t="s">
        <v>129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9"/>
  <sheetViews>
    <sheetView workbookViewId="0">
      <selection activeCell="M7" sqref="M7"/>
    </sheetView>
  </sheetViews>
  <sheetFormatPr baseColWidth="10" defaultColWidth="8.83203125" defaultRowHeight="15" x14ac:dyDescent="0.2"/>
  <cols>
    <col min="1" max="1" width="14.6640625" customWidth="1"/>
    <col min="2" max="2" width="10.1640625" bestFit="1" customWidth="1"/>
    <col min="3" max="3" width="9.33203125" customWidth="1"/>
    <col min="4" max="4" width="12.6640625" customWidth="1"/>
    <col min="5" max="5" width="12.1640625" customWidth="1"/>
    <col min="6" max="6" width="16.6640625" customWidth="1"/>
    <col min="7" max="7" width="16.33203125" customWidth="1"/>
    <col min="8" max="8" width="9.83203125" customWidth="1"/>
    <col min="9" max="9" width="11.33203125" customWidth="1"/>
    <col min="10" max="10" width="17.1640625" customWidth="1"/>
    <col min="11" max="11" width="16.1640625" customWidth="1"/>
    <col min="12" max="12" width="11.33203125" customWidth="1"/>
    <col min="13" max="13" width="11" customWidth="1"/>
    <col min="14" max="14" width="10.6640625" customWidth="1"/>
    <col min="15" max="15" width="10.33203125" customWidth="1"/>
    <col min="16" max="16" width="9" customWidth="1"/>
  </cols>
  <sheetData>
    <row r="1" spans="1:16" x14ac:dyDescent="0.2">
      <c r="A1" t="s">
        <v>137</v>
      </c>
      <c r="B1" t="s">
        <v>12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</row>
    <row r="2" spans="1:16" x14ac:dyDescent="0.2">
      <c r="A2">
        <v>1</v>
      </c>
      <c r="B2" t="s">
        <v>152</v>
      </c>
      <c r="C2" t="s">
        <v>1</v>
      </c>
      <c r="D2" t="s">
        <v>1</v>
      </c>
      <c r="E2" t="s">
        <v>2</v>
      </c>
      <c r="F2" t="s">
        <v>38</v>
      </c>
      <c r="G2" t="s">
        <v>36</v>
      </c>
      <c r="H2" t="s">
        <v>153</v>
      </c>
      <c r="I2" t="s">
        <v>154</v>
      </c>
      <c r="J2" t="s">
        <v>155</v>
      </c>
      <c r="K2" t="s">
        <v>155</v>
      </c>
      <c r="L2">
        <v>8</v>
      </c>
      <c r="M2">
        <v>4</v>
      </c>
      <c r="N2">
        <v>12</v>
      </c>
      <c r="O2">
        <v>11</v>
      </c>
      <c r="P2">
        <v>10</v>
      </c>
    </row>
    <row r="3" spans="1:16" x14ac:dyDescent="0.2">
      <c r="A3">
        <v>2</v>
      </c>
      <c r="B3" t="s">
        <v>152</v>
      </c>
      <c r="C3" t="s">
        <v>1</v>
      </c>
      <c r="D3" t="s">
        <v>2</v>
      </c>
      <c r="E3" t="s">
        <v>1</v>
      </c>
      <c r="F3" t="s">
        <v>38</v>
      </c>
      <c r="G3" t="s">
        <v>36</v>
      </c>
      <c r="H3" t="s">
        <v>156</v>
      </c>
      <c r="I3" t="s">
        <v>157</v>
      </c>
      <c r="J3" t="s">
        <v>155</v>
      </c>
      <c r="K3" t="s">
        <v>155</v>
      </c>
      <c r="L3">
        <v>10</v>
      </c>
      <c r="M3">
        <v>5</v>
      </c>
      <c r="N3">
        <v>12</v>
      </c>
      <c r="O3">
        <v>9</v>
      </c>
      <c r="P3">
        <v>9</v>
      </c>
    </row>
    <row r="4" spans="1:16" x14ac:dyDescent="0.2">
      <c r="A4">
        <v>3</v>
      </c>
      <c r="B4" t="s">
        <v>158</v>
      </c>
      <c r="C4" t="s">
        <v>1</v>
      </c>
      <c r="D4" t="s">
        <v>2</v>
      </c>
      <c r="E4" t="s">
        <v>1</v>
      </c>
      <c r="F4" t="s">
        <v>38</v>
      </c>
      <c r="G4" t="s">
        <v>36</v>
      </c>
      <c r="H4" t="s">
        <v>159</v>
      </c>
      <c r="I4" t="s">
        <v>154</v>
      </c>
      <c r="J4" t="s">
        <v>155</v>
      </c>
      <c r="K4" t="s">
        <v>155</v>
      </c>
      <c r="L4">
        <v>8</v>
      </c>
      <c r="M4">
        <v>6</v>
      </c>
      <c r="N4">
        <v>9</v>
      </c>
      <c r="O4">
        <v>11</v>
      </c>
      <c r="P4">
        <v>9</v>
      </c>
    </row>
    <row r="5" spans="1:16" x14ac:dyDescent="0.2">
      <c r="A5">
        <v>7</v>
      </c>
      <c r="B5" t="s">
        <v>166</v>
      </c>
      <c r="C5" t="s">
        <v>1</v>
      </c>
      <c r="D5" t="s">
        <v>2</v>
      </c>
      <c r="E5" t="s">
        <v>1</v>
      </c>
      <c r="F5" t="s">
        <v>38</v>
      </c>
      <c r="G5" t="s">
        <v>36</v>
      </c>
      <c r="H5" t="s">
        <v>156</v>
      </c>
      <c r="I5" t="s">
        <v>162</v>
      </c>
      <c r="J5" t="s">
        <v>155</v>
      </c>
      <c r="K5" t="s">
        <v>155</v>
      </c>
      <c r="L5">
        <v>5</v>
      </c>
      <c r="M5">
        <v>4</v>
      </c>
      <c r="N5">
        <v>7</v>
      </c>
      <c r="O5">
        <v>12</v>
      </c>
      <c r="P5">
        <v>11</v>
      </c>
    </row>
    <row r="6" spans="1:16" x14ac:dyDescent="0.2">
      <c r="A6">
        <v>8</v>
      </c>
      <c r="B6" t="s">
        <v>166</v>
      </c>
      <c r="C6" t="s">
        <v>2</v>
      </c>
      <c r="D6" t="s">
        <v>1</v>
      </c>
      <c r="E6" t="s">
        <v>2</v>
      </c>
      <c r="F6" t="s">
        <v>38</v>
      </c>
      <c r="G6" t="s">
        <v>36</v>
      </c>
      <c r="H6" t="s">
        <v>167</v>
      </c>
      <c r="I6" t="s">
        <v>154</v>
      </c>
      <c r="J6" t="s">
        <v>155</v>
      </c>
      <c r="K6" t="s">
        <v>155</v>
      </c>
      <c r="L6">
        <v>7</v>
      </c>
      <c r="M6">
        <v>14</v>
      </c>
      <c r="N6">
        <v>8</v>
      </c>
      <c r="O6">
        <v>20</v>
      </c>
      <c r="P6">
        <v>9</v>
      </c>
    </row>
    <row r="7" spans="1:16" x14ac:dyDescent="0.2">
      <c r="A7">
        <v>6</v>
      </c>
      <c r="B7" t="s">
        <v>164</v>
      </c>
      <c r="C7" t="s">
        <v>1</v>
      </c>
      <c r="D7" t="s">
        <v>1</v>
      </c>
      <c r="E7" t="s">
        <v>2</v>
      </c>
      <c r="F7" t="s">
        <v>38</v>
      </c>
      <c r="G7" t="s">
        <v>36</v>
      </c>
      <c r="H7" t="s">
        <v>165</v>
      </c>
      <c r="I7" t="s">
        <v>162</v>
      </c>
      <c r="J7" t="s">
        <v>155</v>
      </c>
      <c r="K7" t="s">
        <v>155</v>
      </c>
      <c r="L7">
        <v>2</v>
      </c>
      <c r="M7">
        <v>0</v>
      </c>
      <c r="N7">
        <v>5</v>
      </c>
      <c r="O7">
        <v>7</v>
      </c>
      <c r="P7">
        <v>7</v>
      </c>
    </row>
    <row r="8" spans="1:16" x14ac:dyDescent="0.2">
      <c r="A8">
        <v>4</v>
      </c>
      <c r="B8" t="s">
        <v>160</v>
      </c>
      <c r="C8" t="s">
        <v>2</v>
      </c>
      <c r="D8" t="s">
        <v>2</v>
      </c>
      <c r="E8" t="s">
        <v>1</v>
      </c>
      <c r="F8" t="s">
        <v>38</v>
      </c>
      <c r="G8" t="s">
        <v>36</v>
      </c>
      <c r="H8" t="s">
        <v>161</v>
      </c>
      <c r="I8" t="s">
        <v>162</v>
      </c>
      <c r="J8" t="s">
        <v>155</v>
      </c>
      <c r="K8" t="s">
        <v>155</v>
      </c>
      <c r="L8">
        <v>0</v>
      </c>
      <c r="M8">
        <v>1</v>
      </c>
      <c r="N8">
        <v>3</v>
      </c>
      <c r="O8">
        <v>8</v>
      </c>
      <c r="P8">
        <v>8</v>
      </c>
    </row>
    <row r="9" spans="1:16" x14ac:dyDescent="0.2">
      <c r="A9">
        <v>5</v>
      </c>
      <c r="B9" t="s">
        <v>160</v>
      </c>
      <c r="C9" t="s">
        <v>2</v>
      </c>
      <c r="D9" t="s">
        <v>1</v>
      </c>
      <c r="E9" t="s">
        <v>2</v>
      </c>
      <c r="F9" t="s">
        <v>38</v>
      </c>
      <c r="G9" t="s">
        <v>36</v>
      </c>
      <c r="H9" t="s">
        <v>163</v>
      </c>
      <c r="I9" t="s">
        <v>154</v>
      </c>
      <c r="J9" t="s">
        <v>155</v>
      </c>
      <c r="K9" t="s">
        <v>155</v>
      </c>
      <c r="L9">
        <v>6</v>
      </c>
      <c r="M9">
        <v>3</v>
      </c>
      <c r="N9">
        <v>6</v>
      </c>
      <c r="O9">
        <v>7</v>
      </c>
      <c r="P9">
        <v>5</v>
      </c>
    </row>
    <row r="10" spans="1:16" x14ac:dyDescent="0.2">
      <c r="A10">
        <v>9</v>
      </c>
      <c r="B10" t="s">
        <v>168</v>
      </c>
      <c r="C10" t="s">
        <v>1</v>
      </c>
      <c r="D10" t="s">
        <v>1</v>
      </c>
      <c r="E10" t="s">
        <v>2</v>
      </c>
      <c r="F10" t="s">
        <v>38</v>
      </c>
      <c r="G10" t="s">
        <v>36</v>
      </c>
      <c r="H10" t="s">
        <v>165</v>
      </c>
      <c r="I10" t="s">
        <v>154</v>
      </c>
      <c r="J10" t="s">
        <v>155</v>
      </c>
      <c r="K10" t="s">
        <v>155</v>
      </c>
      <c r="L10">
        <v>14</v>
      </c>
      <c r="M10">
        <v>6</v>
      </c>
      <c r="N10">
        <v>15</v>
      </c>
      <c r="O10">
        <v>10</v>
      </c>
      <c r="P10">
        <v>7</v>
      </c>
    </row>
    <row r="11" spans="1:16" x14ac:dyDescent="0.2">
      <c r="A11">
        <v>10</v>
      </c>
      <c r="B11" t="s">
        <v>168</v>
      </c>
      <c r="C11" t="s">
        <v>1</v>
      </c>
      <c r="D11" t="s">
        <v>2</v>
      </c>
      <c r="E11" t="s">
        <v>1</v>
      </c>
      <c r="F11" t="s">
        <v>38</v>
      </c>
      <c r="G11" t="s">
        <v>36</v>
      </c>
      <c r="H11" t="s">
        <v>169</v>
      </c>
      <c r="I11" t="s">
        <v>154</v>
      </c>
      <c r="J11" t="s">
        <v>155</v>
      </c>
      <c r="K11" t="s">
        <v>155</v>
      </c>
      <c r="L11">
        <v>4</v>
      </c>
      <c r="M11">
        <v>3</v>
      </c>
      <c r="N11">
        <v>5</v>
      </c>
      <c r="O11">
        <v>8</v>
      </c>
      <c r="P11">
        <v>10</v>
      </c>
    </row>
    <row r="12" spans="1:16" x14ac:dyDescent="0.2">
      <c r="A12">
        <v>17</v>
      </c>
      <c r="B12" t="s">
        <v>179</v>
      </c>
      <c r="C12" t="s">
        <v>2</v>
      </c>
      <c r="D12" t="s">
        <v>1</v>
      </c>
      <c r="E12" t="s">
        <v>2</v>
      </c>
      <c r="F12" t="s">
        <v>38</v>
      </c>
      <c r="G12" t="s">
        <v>36</v>
      </c>
      <c r="H12" t="s">
        <v>180</v>
      </c>
      <c r="I12" t="s">
        <v>154</v>
      </c>
      <c r="J12" t="s">
        <v>155</v>
      </c>
      <c r="K12" t="s">
        <v>155</v>
      </c>
      <c r="L12">
        <v>11</v>
      </c>
      <c r="M12">
        <v>13</v>
      </c>
      <c r="N12">
        <v>14</v>
      </c>
      <c r="O12">
        <v>17</v>
      </c>
      <c r="P12">
        <v>7</v>
      </c>
    </row>
    <row r="13" spans="1:16" x14ac:dyDescent="0.2">
      <c r="A13">
        <v>18</v>
      </c>
      <c r="B13" t="s">
        <v>179</v>
      </c>
      <c r="C13" t="s">
        <v>2</v>
      </c>
      <c r="D13" t="s">
        <v>2</v>
      </c>
      <c r="E13" t="s">
        <v>1</v>
      </c>
      <c r="F13" t="s">
        <v>38</v>
      </c>
      <c r="G13" t="s">
        <v>36</v>
      </c>
      <c r="H13" t="s">
        <v>161</v>
      </c>
      <c r="I13" t="s">
        <v>162</v>
      </c>
      <c r="J13" t="s">
        <v>155</v>
      </c>
      <c r="K13" t="s">
        <v>155</v>
      </c>
      <c r="L13">
        <v>6</v>
      </c>
      <c r="M13">
        <v>8</v>
      </c>
      <c r="N13">
        <v>9</v>
      </c>
      <c r="O13">
        <v>13</v>
      </c>
      <c r="P13">
        <v>7</v>
      </c>
    </row>
    <row r="14" spans="1:16" x14ac:dyDescent="0.2">
      <c r="A14">
        <v>13</v>
      </c>
      <c r="B14" t="s">
        <v>174</v>
      </c>
      <c r="C14" t="s">
        <v>2</v>
      </c>
      <c r="D14" t="s">
        <v>1</v>
      </c>
      <c r="E14" t="s">
        <v>2</v>
      </c>
      <c r="F14" t="s">
        <v>42</v>
      </c>
      <c r="G14" t="s">
        <v>36</v>
      </c>
      <c r="H14" t="s">
        <v>175</v>
      </c>
      <c r="I14" t="s">
        <v>154</v>
      </c>
      <c r="J14" t="s">
        <v>155</v>
      </c>
      <c r="K14" t="s">
        <v>155</v>
      </c>
      <c r="L14">
        <v>2</v>
      </c>
      <c r="M14">
        <v>3</v>
      </c>
      <c r="N14">
        <v>4</v>
      </c>
      <c r="O14">
        <v>7</v>
      </c>
      <c r="P14">
        <v>7</v>
      </c>
    </row>
    <row r="15" spans="1:16" x14ac:dyDescent="0.2">
      <c r="A15">
        <v>14</v>
      </c>
      <c r="B15" t="s">
        <v>174</v>
      </c>
      <c r="C15" t="s">
        <v>2</v>
      </c>
      <c r="D15" t="s">
        <v>2</v>
      </c>
      <c r="E15" t="s">
        <v>1</v>
      </c>
      <c r="F15" t="s">
        <v>42</v>
      </c>
      <c r="G15" t="s">
        <v>36</v>
      </c>
      <c r="H15" t="s">
        <v>176</v>
      </c>
      <c r="I15" t="s">
        <v>162</v>
      </c>
      <c r="J15" t="s">
        <v>155</v>
      </c>
      <c r="K15" t="s">
        <v>155</v>
      </c>
      <c r="L15">
        <v>1</v>
      </c>
      <c r="M15">
        <v>3</v>
      </c>
      <c r="N15">
        <v>6</v>
      </c>
      <c r="O15">
        <v>10</v>
      </c>
      <c r="P15">
        <v>7</v>
      </c>
    </row>
    <row r="16" spans="1:16" x14ac:dyDescent="0.2">
      <c r="A16">
        <v>15</v>
      </c>
      <c r="B16" t="s">
        <v>174</v>
      </c>
      <c r="C16" t="s">
        <v>2</v>
      </c>
      <c r="D16" t="s">
        <v>1</v>
      </c>
      <c r="E16" t="s">
        <v>2</v>
      </c>
      <c r="F16" t="s">
        <v>42</v>
      </c>
      <c r="G16" t="s">
        <v>36</v>
      </c>
      <c r="H16" t="s">
        <v>177</v>
      </c>
      <c r="I16" t="s">
        <v>157</v>
      </c>
      <c r="J16" t="s">
        <v>155</v>
      </c>
      <c r="K16" t="s">
        <v>155</v>
      </c>
      <c r="L16">
        <v>3</v>
      </c>
      <c r="M16">
        <v>5</v>
      </c>
      <c r="N16">
        <v>9</v>
      </c>
      <c r="O16">
        <v>10</v>
      </c>
      <c r="P16">
        <v>9</v>
      </c>
    </row>
    <row r="17" spans="1:16" x14ac:dyDescent="0.2">
      <c r="A17">
        <v>16</v>
      </c>
      <c r="B17" t="s">
        <v>174</v>
      </c>
      <c r="C17" t="s">
        <v>1</v>
      </c>
      <c r="D17" t="s">
        <v>1</v>
      </c>
      <c r="E17" t="s">
        <v>2</v>
      </c>
      <c r="F17" t="s">
        <v>38</v>
      </c>
      <c r="G17" t="s">
        <v>36</v>
      </c>
      <c r="H17" t="s">
        <v>178</v>
      </c>
      <c r="I17" t="s">
        <v>154</v>
      </c>
      <c r="J17" t="s">
        <v>155</v>
      </c>
      <c r="K17" t="s">
        <v>155</v>
      </c>
      <c r="L17">
        <v>6</v>
      </c>
      <c r="M17">
        <v>5</v>
      </c>
      <c r="N17">
        <v>10</v>
      </c>
      <c r="O17">
        <v>10</v>
      </c>
      <c r="P17">
        <v>8</v>
      </c>
    </row>
    <row r="18" spans="1:16" x14ac:dyDescent="0.2">
      <c r="A18">
        <v>11</v>
      </c>
      <c r="B18" t="s">
        <v>170</v>
      </c>
      <c r="C18" t="s">
        <v>2</v>
      </c>
      <c r="D18" t="s">
        <v>1</v>
      </c>
      <c r="E18" t="s">
        <v>2</v>
      </c>
      <c r="F18" t="s">
        <v>42</v>
      </c>
      <c r="G18" t="s">
        <v>36</v>
      </c>
      <c r="H18" t="s">
        <v>171</v>
      </c>
      <c r="I18" t="s">
        <v>154</v>
      </c>
      <c r="J18" t="s">
        <v>155</v>
      </c>
      <c r="K18" t="s">
        <v>172</v>
      </c>
      <c r="L18">
        <v>5</v>
      </c>
      <c r="M18">
        <v>6</v>
      </c>
      <c r="N18">
        <v>12</v>
      </c>
      <c r="O18">
        <v>8</v>
      </c>
      <c r="P18">
        <v>7</v>
      </c>
    </row>
    <row r="19" spans="1:16" x14ac:dyDescent="0.2">
      <c r="A19">
        <v>12</v>
      </c>
      <c r="B19" t="s">
        <v>170</v>
      </c>
      <c r="C19" t="s">
        <v>2</v>
      </c>
      <c r="D19" t="s">
        <v>2</v>
      </c>
      <c r="E19" t="s">
        <v>1</v>
      </c>
      <c r="F19" t="s">
        <v>42</v>
      </c>
      <c r="G19" t="s">
        <v>36</v>
      </c>
      <c r="H19" t="s">
        <v>173</v>
      </c>
      <c r="I19" t="s">
        <v>162</v>
      </c>
      <c r="J19" t="s">
        <v>155</v>
      </c>
      <c r="K19" t="s">
        <v>155</v>
      </c>
      <c r="L19">
        <v>2</v>
      </c>
      <c r="M19">
        <v>12</v>
      </c>
      <c r="N19">
        <v>6</v>
      </c>
      <c r="O19">
        <v>13</v>
      </c>
      <c r="P19">
        <v>4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team_performance</vt:lpstr>
      <vt:lpstr>player_performance_roah</vt:lpstr>
      <vt:lpstr>player_performance_lang</vt:lpstr>
      <vt:lpstr>game_log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Roah</cp:lastModifiedBy>
  <dcterms:created xsi:type="dcterms:W3CDTF">2024-04-11T19:30:31Z</dcterms:created>
  <dcterms:modified xsi:type="dcterms:W3CDTF">2024-05-02T21:28:48Z</dcterms:modified>
</cp:coreProperties>
</file>